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mavidovic\Desktop\Tablica izvršenih plaćanja 2026\"/>
    </mc:Choice>
  </mc:AlternateContent>
  <xr:revisionPtr revIDLastSave="0" documentId="13_ncr:1_{29A043C4-3D50-45F3-8497-2E6B6C9A8E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0" i="1" l="1"/>
  <c r="D29" i="1"/>
  <c r="D143" i="1"/>
  <c r="D142" i="1"/>
  <c r="D141" i="1"/>
  <c r="D140" i="1"/>
  <c r="D123" i="1"/>
  <c r="D109" i="1"/>
  <c r="D128" i="1"/>
  <c r="D118" i="1"/>
  <c r="D117" i="1"/>
  <c r="D111" i="1"/>
  <c r="D121" i="1"/>
  <c r="D125" i="1"/>
  <c r="D116" i="1"/>
  <c r="D113" i="1"/>
  <c r="D120" i="1"/>
  <c r="D133" i="1"/>
  <c r="D129" i="1"/>
  <c r="D135" i="1"/>
  <c r="D112" i="1"/>
  <c r="D131" i="1"/>
  <c r="D130" i="1"/>
  <c r="D127" i="1"/>
  <c r="D147" i="1" l="1"/>
</calcChain>
</file>

<file path=xl/sharedStrings.xml><?xml version="1.0" encoding="utf-8"?>
<sst xmlns="http://schemas.openxmlformats.org/spreadsheetml/2006/main" count="609" uniqueCount="340">
  <si>
    <t>Datum:  21.05.2026</t>
  </si>
  <si>
    <t xml:space="preserve">CPUZ Međimurje </t>
  </si>
  <si>
    <t/>
  </si>
  <si>
    <t>Informacija o trošenju sredstava za mjesec</t>
  </si>
  <si>
    <t>u periodu od 01/04/2026 do 30/04/2026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</si>
  <si>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</si>
  <si>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</si>
  <si>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</si>
  <si>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</si>
  <si>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</si>
  <si>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</si>
  <si>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ALCA ZAGREB d.o.o. </t>
  </si>
  <si>
    <t>58353015102</t>
  </si>
  <si>
    <t>Koledovčina 2 ,Zagreb</t>
  </si>
  <si>
    <t>3221600</t>
  </si>
  <si>
    <t>Materijal za higijenske potrebe i njegu</t>
  </si>
  <si>
    <t xml:space="preserve">ALFA d.d. </t>
  </si>
  <si>
    <t>07189160632</t>
  </si>
  <si>
    <t>Nova Ves 23a ,Zagreb</t>
  </si>
  <si>
    <t>3222950</t>
  </si>
  <si>
    <t>Knjige i školski pribor korisnika</t>
  </si>
  <si>
    <t xml:space="preserve">Auto optika Go-Go d.o.o. </t>
  </si>
  <si>
    <t>12662121558</t>
  </si>
  <si>
    <t>Mihovljanska ulica 89 ,Čakovec</t>
  </si>
  <si>
    <t>3232300</t>
  </si>
  <si>
    <t>Usluge tekućeg i investicijskog održavanja prijevoznih sredstava</t>
  </si>
  <si>
    <t xml:space="preserve">b.t.c. d.o.o. </t>
  </si>
  <si>
    <t>01260195608</t>
  </si>
  <si>
    <t>Ulica Gorčica 6 ,Nedelišće</t>
  </si>
  <si>
    <t>3235300</t>
  </si>
  <si>
    <t>Zakupnine i najamnine za opremu</t>
  </si>
  <si>
    <t xml:space="preserve">BAT d.o.o. </t>
  </si>
  <si>
    <t>01944520619</t>
  </si>
  <si>
    <t>Rudolfa Steinera 2 ,Čakovec</t>
  </si>
  <si>
    <t>3221900</t>
  </si>
  <si>
    <t>Ostali materijal za potrebe redovnog poslovanja</t>
  </si>
  <si>
    <t>3222940</t>
  </si>
  <si>
    <t>Materijal za radnu okupaciju korisnika</t>
  </si>
  <si>
    <t>3224200</t>
  </si>
  <si>
    <t>Materijal i dijelovi za tekuće i investicijsko održavanje postrojenja i opreme</t>
  </si>
  <si>
    <t>3225100</t>
  </si>
  <si>
    <t>Sitni inventar</t>
  </si>
  <si>
    <t xml:space="preserve">BITEL d.o.o. </t>
  </si>
  <si>
    <t>85488934289</t>
  </si>
  <si>
    <t>Ruđera Boškovića 74 ,Kotoriba</t>
  </si>
  <si>
    <t>3239600</t>
  </si>
  <si>
    <t>Usluge čuvanja imovine i osoba</t>
  </si>
  <si>
    <t xml:space="preserve">CENTAR ZA VOZILA HRVATSKE </t>
  </si>
  <si>
    <t>73294314024</t>
  </si>
  <si>
    <t>CAPRAŠKA 6 ,ZAGREB</t>
  </si>
  <si>
    <t>3239400</t>
  </si>
  <si>
    <t>Usluge pri registraciji prijevoznih sredstava</t>
  </si>
  <si>
    <t xml:space="preserve">CROATIA OSIGURANJE d.d. </t>
  </si>
  <si>
    <t>26187994862</t>
  </si>
  <si>
    <t>Vatroslava Jagića 33 ,Zagreb</t>
  </si>
  <si>
    <t>3292120</t>
  </si>
  <si>
    <t>Premije osiguranja prijevoznih sredstava-ON</t>
  </si>
  <si>
    <t xml:space="preserve">FERO-TERM </t>
  </si>
  <si>
    <t>69638067216</t>
  </si>
  <si>
    <t>Gospodarska ulica 17 ,Gornji Stupnik</t>
  </si>
  <si>
    <t xml:space="preserve">Financijska agencija </t>
  </si>
  <si>
    <t>85821130368</t>
  </si>
  <si>
    <t>Ulica grada Vukovara 70 ,Zagreb</t>
  </si>
  <si>
    <t>3431200</t>
  </si>
  <si>
    <t>Usluge platnog prometa</t>
  </si>
  <si>
    <t xml:space="preserve">FRANZ NET d.o.o. </t>
  </si>
  <si>
    <t>36101462857</t>
  </si>
  <si>
    <t>Katarine Zrinski 13 ,Strahoninec</t>
  </si>
  <si>
    <t>3231200</t>
  </si>
  <si>
    <t>Usluge interneta</t>
  </si>
  <si>
    <t xml:space="preserve">GAMA d.o.o. </t>
  </si>
  <si>
    <t>17046212083</t>
  </si>
  <si>
    <t>Preloška 104 ,Čakovec</t>
  </si>
  <si>
    <t xml:space="preserve">GKP Čakom d.o.o. </t>
  </si>
  <si>
    <t>14001865632</t>
  </si>
  <si>
    <t>Mihovljanska 10 ,Mihovljan, Čakovec</t>
  </si>
  <si>
    <t>3234200</t>
  </si>
  <si>
    <t>Iznošenje i odvoz smeća</t>
  </si>
  <si>
    <t xml:space="preserve">GKP PRE-KOM d.o.o. </t>
  </si>
  <si>
    <t>15704341739</t>
  </si>
  <si>
    <t>Hrupine 7B ,Prelog</t>
  </si>
  <si>
    <t xml:space="preserve">GP EKOM d.o.o. ČAKOVEC </t>
  </si>
  <si>
    <t>39556374647</t>
  </si>
  <si>
    <t>Športska 2 ,Čakovec</t>
  </si>
  <si>
    <t>3722980</t>
  </si>
  <si>
    <t>Kulturno zabavne potrebe korisnika</t>
  </si>
  <si>
    <t xml:space="preserve">Grad Čakovec </t>
  </si>
  <si>
    <t>44427688822</t>
  </si>
  <si>
    <t>Kralja Tomislava 15 ,Čakovec</t>
  </si>
  <si>
    <t>3234900</t>
  </si>
  <si>
    <t>Ostale komunalne usluge</t>
  </si>
  <si>
    <t xml:space="preserve">HEP-PLIN d.o.o. </t>
  </si>
  <si>
    <t>41317489366</t>
  </si>
  <si>
    <t>Ulica cara Hadrijana 7 ,Osijek</t>
  </si>
  <si>
    <t>3223300</t>
  </si>
  <si>
    <t>Plin</t>
  </si>
  <si>
    <t xml:space="preserve">HEP - Opskrba d.o.o. </t>
  </si>
  <si>
    <t>63073332379</t>
  </si>
  <si>
    <t>Ul.grada Vukovara 37 ,Zagreb</t>
  </si>
  <si>
    <t>1291190</t>
  </si>
  <si>
    <t>Potraživanje za naknade koje se refundiraju - Murid režije</t>
  </si>
  <si>
    <t>3223100</t>
  </si>
  <si>
    <t>Električna energija</t>
  </si>
  <si>
    <t xml:space="preserve">HEP Elektra d.o.o. </t>
  </si>
  <si>
    <t>43965974818</t>
  </si>
  <si>
    <t>Ulica grada Vukovara 37 ,Zagreb</t>
  </si>
  <si>
    <t xml:space="preserve">HP - Hrvatska pošta d.d. </t>
  </si>
  <si>
    <t>87311810356</t>
  </si>
  <si>
    <t>Poštanska ulica 9 ,Velika Gorica</t>
  </si>
  <si>
    <t>3231300</t>
  </si>
  <si>
    <t>Poštarina (pisma, tiskanice i sl.)</t>
  </si>
  <si>
    <t xml:space="preserve">HRT - Hrvatska radiotel. </t>
  </si>
  <si>
    <t>68419124305</t>
  </si>
  <si>
    <t>Prisavlje 3 ,Zagreb</t>
  </si>
  <si>
    <t>3295900</t>
  </si>
  <si>
    <t>Ostale pristojbe i naknade - RTV</t>
  </si>
  <si>
    <t xml:space="preserve">HRVATSKA POŠTANSKA BANKA  </t>
  </si>
  <si>
    <t>87939104217</t>
  </si>
  <si>
    <t>Jurišićeva ulica 4 ,Zagreb</t>
  </si>
  <si>
    <t>Hrvatski Crveni križ Gradsko dr. CK-Čakovec</t>
  </si>
  <si>
    <t>55882109804</t>
  </si>
  <si>
    <t>Kralja Tomislava 29 ,Čakovec</t>
  </si>
  <si>
    <t>3222400</t>
  </si>
  <si>
    <t>Namirnice</t>
  </si>
  <si>
    <t xml:space="preserve">Hrvatski Telekom d.d. </t>
  </si>
  <si>
    <t>81793146560</t>
  </si>
  <si>
    <t>Radnička cesta 21 ,Zagreb</t>
  </si>
  <si>
    <t>3231100</t>
  </si>
  <si>
    <t>Usluge telefona, telefaksa</t>
  </si>
  <si>
    <t>3231110</t>
  </si>
  <si>
    <t>Usluga u pokr.el.komun.mreži-ON</t>
  </si>
  <si>
    <t xml:space="preserve">INA d.d. </t>
  </si>
  <si>
    <t>27759560625</t>
  </si>
  <si>
    <t>A. V. Holjevca 10 ,Zagreb</t>
  </si>
  <si>
    <t>3211900</t>
  </si>
  <si>
    <t>Ostali rashodi za službena putovanja</t>
  </si>
  <si>
    <t>3223480</t>
  </si>
  <si>
    <t>Opskrba gorivom na benzinskim postajama-ON</t>
  </si>
  <si>
    <t>3239500</t>
  </si>
  <si>
    <t>Usluge čišćenja, pranja i sl.</t>
  </si>
  <si>
    <t xml:space="preserve">JVP Čakovec </t>
  </si>
  <si>
    <t>81944058900</t>
  </si>
  <si>
    <t>Stjepana Radića 5 ,Čakovec</t>
  </si>
  <si>
    <t xml:space="preserve">Kopitehna d.o.o. </t>
  </si>
  <si>
    <t>12585203084</t>
  </si>
  <si>
    <t>Varaždinska ulica-III.odv ,Varaždin</t>
  </si>
  <si>
    <t xml:space="preserve">KTC d.d. </t>
  </si>
  <si>
    <t>95970838122</t>
  </si>
  <si>
    <t>P-64 ,Čakovec</t>
  </si>
  <si>
    <t>3221400</t>
  </si>
  <si>
    <t>Materijal i sredstva za čišćenje i održavanje</t>
  </si>
  <si>
    <t xml:space="preserve">Lesnina H. d.o.o. </t>
  </si>
  <si>
    <t>36998794856</t>
  </si>
  <si>
    <t>Slavonska avenija 106 ,Ivanja Reka</t>
  </si>
  <si>
    <t xml:space="preserve">Ljubica Lisjak </t>
  </si>
  <si>
    <t>Glavna 21 ,Novakovec</t>
  </si>
  <si>
    <t>3235200</t>
  </si>
  <si>
    <t>Zakupnine i najamnine za građevinske objekte</t>
  </si>
  <si>
    <t xml:space="preserve">MAGMA d.o.o. </t>
  </si>
  <si>
    <t>65673920115</t>
  </si>
  <si>
    <t>Ante Starčevića 22 ,Čakovec</t>
  </si>
  <si>
    <t>3299900</t>
  </si>
  <si>
    <t>Ostali nespomenuti rashodi poslovanja</t>
  </si>
  <si>
    <t xml:space="preserve">Međimurje plin d.o.o. </t>
  </si>
  <si>
    <t>29035933600</t>
  </si>
  <si>
    <t>Obrtnička 4 ,Čakovec</t>
  </si>
  <si>
    <t xml:space="preserve">MEĐIMURJE ZAING d.o.o. </t>
  </si>
  <si>
    <t>48483040607</t>
  </si>
  <si>
    <t>Zagrebačka 77 ,Čakovec</t>
  </si>
  <si>
    <t>3232200</t>
  </si>
  <si>
    <t>Usluge tekućeg i investicijskog održavanja postrojenja i opreme</t>
  </si>
  <si>
    <t xml:space="preserve">Međimurske vode d.o.o. </t>
  </si>
  <si>
    <t>81394716246</t>
  </si>
  <si>
    <t>Ulica Matice hrvatske 10 ,Čakovec</t>
  </si>
  <si>
    <t>3234100</t>
  </si>
  <si>
    <t>Opskrba vodom</t>
  </si>
  <si>
    <t xml:space="preserve">NARODNE NOVINE d.d. </t>
  </si>
  <si>
    <t>64546066176</t>
  </si>
  <si>
    <t>Savski gaj  XIII 6 ,Zagreb</t>
  </si>
  <si>
    <t>3221100</t>
  </si>
  <si>
    <t>Uredski materijal</t>
  </si>
  <si>
    <t>3233100</t>
  </si>
  <si>
    <t>Elektronski mediji</t>
  </si>
  <si>
    <t>Zrinskih 23 ,Ivanovec</t>
  </si>
  <si>
    <t>Odvjetnica Svjetlana  Balek Roginić</t>
  </si>
  <si>
    <t>11914250055</t>
  </si>
  <si>
    <t>Stonska 1a ,Zagreb</t>
  </si>
  <si>
    <t>3237300</t>
  </si>
  <si>
    <t>Usluge odvjetnika i pravnog savjetovanja</t>
  </si>
  <si>
    <t xml:space="preserve">Općina Mala Subotica </t>
  </si>
  <si>
    <t>60445678357</t>
  </si>
  <si>
    <t>Glavna 29 A ,Mala Subotica</t>
  </si>
  <si>
    <t xml:space="preserve">OPĆINA NEDELIŠĆE </t>
  </si>
  <si>
    <t>78324830528</t>
  </si>
  <si>
    <t>MARŠALA TITA 1 ,NEDELIŠĆE</t>
  </si>
  <si>
    <t xml:space="preserve">OPĆINA OREHOVICA </t>
  </si>
  <si>
    <t>99677841113</t>
  </si>
  <si>
    <t>ČAKOVEČKA 9 ,OREHOVICA</t>
  </si>
  <si>
    <t xml:space="preserve">OPĆINA PODTUREN </t>
  </si>
  <si>
    <t>86969011305</t>
  </si>
  <si>
    <t>IVANA GRŠIĆA 5 ,PODTUREN</t>
  </si>
  <si>
    <t xml:space="preserve">Pevex d.d. </t>
  </si>
  <si>
    <t>73660371074</t>
  </si>
  <si>
    <t>Savska cesta 84 ,Sesvete</t>
  </si>
  <si>
    <t xml:space="preserve">Robert Ilijaš </t>
  </si>
  <si>
    <t>Trogirska ulica 2 ,Varaždin</t>
  </si>
  <si>
    <t xml:space="preserve">Sistem MEP d.o.o. </t>
  </si>
  <si>
    <t>75195594989</t>
  </si>
  <si>
    <t>Brune Bušića 11 ,Mala Subotica</t>
  </si>
  <si>
    <t xml:space="preserve">Studio Obscura obrt </t>
  </si>
  <si>
    <t>Tome Masaryka 20 ,Čakovec</t>
  </si>
  <si>
    <t xml:space="preserve">ŠKOLSKA KNJIGA d.d. </t>
  </si>
  <si>
    <t>38967655335</t>
  </si>
  <si>
    <t>Masarykova 28 ,Zagreb</t>
  </si>
  <si>
    <t>TEB Poslovno savjetovanje d.o.o.</t>
  </si>
  <si>
    <t>99944170669</t>
  </si>
  <si>
    <t>3213100</t>
  </si>
  <si>
    <t>Seminari, savjetovanja i simpoziji</t>
  </si>
  <si>
    <t xml:space="preserve">Telemach Hrvatska d..o. </t>
  </si>
  <si>
    <t>70133616033</t>
  </si>
  <si>
    <t>Josipa Marohnića 1 ,Zagreb</t>
  </si>
  <si>
    <t xml:space="preserve">TOMO-MONT </t>
  </si>
  <si>
    <t>57767357906</t>
  </si>
  <si>
    <t>Kolodvorska ulica 17 ,Strahoninec</t>
  </si>
  <si>
    <t xml:space="preserve">UNICITAS D.O.O. </t>
  </si>
  <si>
    <t>82807244545</t>
  </si>
  <si>
    <t>Ulica Ciglana 17B ,Koprivnica</t>
  </si>
  <si>
    <t>3238900</t>
  </si>
  <si>
    <t>Ostale računalne usluge</t>
  </si>
  <si>
    <t xml:space="preserve">UNIPLUS d.o.o. </t>
  </si>
  <si>
    <t>79433790275</t>
  </si>
  <si>
    <t>Josipa Kozarca 4 ,Čakovec</t>
  </si>
  <si>
    <t xml:space="preserve">Woolf d.o.o. </t>
  </si>
  <si>
    <t>45374311169</t>
  </si>
  <si>
    <t>Josipa Broza Tita 94 ,Mursko Središće</t>
  </si>
  <si>
    <t>3222960</t>
  </si>
  <si>
    <t>Odjeća i obuća korisnika</t>
  </si>
  <si>
    <t>3227100</t>
  </si>
  <si>
    <t>Službena radna i zaštitna odjeća i obuća</t>
  </si>
  <si>
    <t>21616787735</t>
  </si>
  <si>
    <t>I.G.Kovačića 1e ,Čakovec</t>
  </si>
  <si>
    <t>3236100</t>
  </si>
  <si>
    <t>Obvezni i preventivni zdravstveni pregledi zaposlenika</t>
  </si>
  <si>
    <t>Plaća za zaposlene</t>
  </si>
  <si>
    <t>Plaća za zaposlene - bolovanje do 42 dana</t>
  </si>
  <si>
    <t>Plaća za zaposlene - godišnji odmor</t>
  </si>
  <si>
    <t>Plaća za zaposlene - noćni rad</t>
  </si>
  <si>
    <t>Plaća za zaposlene - druga smjena</t>
  </si>
  <si>
    <t>Plaća za zaposlene - rad nedjeljom</t>
  </si>
  <si>
    <t>Plaća za zaposlene - rad subotom</t>
  </si>
  <si>
    <t>Plaća za zaposlene - obvezno ZO</t>
  </si>
  <si>
    <t>Plaća za zaposlene - naknada za prijevoz na posao</t>
  </si>
  <si>
    <t>Plaća za ožujak 2026</t>
  </si>
  <si>
    <t>Plaća za zaposlene 03/26</t>
  </si>
  <si>
    <t>Plaća BO 03/2026</t>
  </si>
  <si>
    <t>Plaća GO - 03/26</t>
  </si>
  <si>
    <t>Plaća - noćni rad 03/26</t>
  </si>
  <si>
    <t>Plaća - druga smjena 03/26</t>
  </si>
  <si>
    <t>Plaća - rad nedjeljom 03/26</t>
  </si>
  <si>
    <t>Plaća - rad subotom 03/26</t>
  </si>
  <si>
    <t>Dop. Za obv. ZO 03/26</t>
  </si>
  <si>
    <t>Troškovi prijevoza  03/26</t>
  </si>
  <si>
    <t>Dnevnice</t>
  </si>
  <si>
    <t>Dnevnice za službeni put u zemlji</t>
  </si>
  <si>
    <t>Đeparac</t>
  </si>
  <si>
    <t>Đeparac - korisnici</t>
  </si>
  <si>
    <t>CRO-PEK Bina d.o.o.</t>
  </si>
  <si>
    <t>Dr. Ante Stavčevića 44, Čakovec</t>
  </si>
  <si>
    <t>Lidl Hrvatska d.o.o.</t>
  </si>
  <si>
    <t>LPP Croatia d.o.o.-Sisay</t>
  </si>
  <si>
    <t>Avenija Dubrovnik 16, Zagreb</t>
  </si>
  <si>
    <t>KIK Textilien und Non-Food d.o.o.</t>
  </si>
  <si>
    <t>Zaprešićka 2, Jablanovec</t>
  </si>
  <si>
    <t>Sport Vision d.o.o.</t>
  </si>
  <si>
    <t>Banfi 75, Zagreb</t>
  </si>
  <si>
    <t xml:space="preserve">Ljekarna Čakovec </t>
  </si>
  <si>
    <t>Valenta Morandinja 1, Čakovec</t>
  </si>
  <si>
    <t>Spar Hrvatska d.o.o.</t>
  </si>
  <si>
    <t>Slavonska avenija 50, Zagreb</t>
  </si>
  <si>
    <t>n. Tesle 18, Križevci</t>
  </si>
  <si>
    <t>Plodine d.d.</t>
  </si>
  <si>
    <t>Radnička 30, Rijeka</t>
  </si>
  <si>
    <t>Pepco Croatia d.o.o.</t>
  </si>
  <si>
    <t>D.T.Gavrana 11, Zagreb</t>
  </si>
  <si>
    <t>Boksački klub Čakovec</t>
  </si>
  <si>
    <t>Ulica Ognjena Price 24, Čakovec</t>
  </si>
  <si>
    <t>Članarine - korisnici</t>
  </si>
  <si>
    <t>Tedi Poslovanje d.o.o.</t>
  </si>
  <si>
    <t>"05614216244</t>
  </si>
  <si>
    <t>Ulica 34.Inženjeske bojne 2, Čakovec</t>
  </si>
  <si>
    <t>Fast Food Pajdaš j.d.o.o.</t>
  </si>
  <si>
    <t>Katarine Zrinski 2, Čakovec</t>
  </si>
  <si>
    <t>Deichmann trgovina obucom d.o.o.</t>
  </si>
  <si>
    <t>Ulica Rudolfa Kolaka 14, Zagreb</t>
  </si>
  <si>
    <t>Takko Fashion Croatia d.o.o.</t>
  </si>
  <si>
    <t>Radnička 39/I, Zagreb</t>
  </si>
  <si>
    <t>Mana Moda d.o.o.</t>
  </si>
  <si>
    <t>Zavrtnica 17, Zagreb</t>
  </si>
  <si>
    <t>NKD Moda d.o.o.</t>
  </si>
  <si>
    <t>Radnička cesta 40, Zagreb</t>
  </si>
  <si>
    <t>Luje Bezeredija 13, Čakovec</t>
  </si>
  <si>
    <t>Canaj d.o.o.</t>
  </si>
  <si>
    <t>Kralja Tomislava 18, Čakovec</t>
  </si>
  <si>
    <t>Kretex d.o.o.</t>
  </si>
  <si>
    <t>Staklena 4, Garešnički Brestovac</t>
  </si>
  <si>
    <t>Almee j.d.o.o.</t>
  </si>
  <si>
    <t>Trg Republike 6, Čakovec</t>
  </si>
  <si>
    <t>Yunnan d.o.o.</t>
  </si>
  <si>
    <t>Otoka Keršovanija 9, Čakovec</t>
  </si>
  <si>
    <t>Platana j.d.o.o. frizerski salon</t>
  </si>
  <si>
    <t>Midas slastice d.o.o.</t>
  </si>
  <si>
    <t>"04843898387</t>
  </si>
  <si>
    <t>BIPA d.o.o.</t>
  </si>
  <si>
    <t>Vodovodna 20/A, Zagreb</t>
  </si>
  <si>
    <t>Trgovina Krk d.d.</t>
  </si>
  <si>
    <t>Dubašljanska 80, Malinska</t>
  </si>
  <si>
    <t>Konzum plus d.o.o.</t>
  </si>
  <si>
    <t>Ulica Marijana Čavića 1A, Zagreb</t>
  </si>
  <si>
    <t>Bistro Gracija -Mishela d.o.o.</t>
  </si>
  <si>
    <t>Štefanec, Ulica Zrinskih 87</t>
  </si>
  <si>
    <t>Isplata prava po TKU</t>
  </si>
  <si>
    <t>Uskrsnica</t>
  </si>
  <si>
    <t>Uskrsnica 2026.</t>
  </si>
  <si>
    <t>Povrat s osnova naknada štete od osiguranja</t>
  </si>
  <si>
    <t>Povrat od osiguranja</t>
  </si>
  <si>
    <t>Obveze proračunskih korisnika za povrat u proračun</t>
  </si>
  <si>
    <t>Hrv.autoceste d.o.o.</t>
  </si>
  <si>
    <t>Širolina 4, Zagreb</t>
  </si>
  <si>
    <t>UZGSO</t>
  </si>
  <si>
    <t>Ul.Stanka Vraza 2a, Sl.Brod</t>
  </si>
  <si>
    <t>Aroma d.o.o.</t>
  </si>
  <si>
    <t>Trg Svetog Trojstva 5, Požega</t>
  </si>
  <si>
    <t>Av.V.Holjevca 10, Zagreb</t>
  </si>
  <si>
    <t>DV CVRČAK</t>
  </si>
  <si>
    <t>Zavod za javno zdravstvo MŽ</t>
  </si>
  <si>
    <t xml:space="preserve">Obrt za pranje i čišćenje "Skoko" </t>
  </si>
  <si>
    <t>Pribislavec, Ulica Braće Radić 2c</t>
  </si>
  <si>
    <t>UKUPNO:</t>
  </si>
  <si>
    <t>Ul. kneza Lj. Posavskog 53, V. Gorica</t>
  </si>
  <si>
    <t>Trg žrtava fašizma 15/I ,Zagreb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</si>
</sst>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0" fontId="1" fillId="0" borderId="1" xfId="0" quotePrefix="1" applyFont="1" applyBorder="1" applyAlignment="1">
      <alignment horizontal="right"/>
    </xf>
    <xf numFmtId="4" fontId="2" fillId="0" borderId="0" xfId="0" applyNumberFormat="1" applyFont="1"/>
    <xf numFmtId="4" fontId="1" fillId="0" borderId="1" xfId="0" applyNumberFormat="1" applyFont="1" applyBorder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4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5" fillId="0" borderId="0" xfId="0" applyFont="1"/>
    <xf numFmtId="0" fontId="1" fillId="0" borderId="1" xfId="0" quotePrefix="1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2" fontId="2" fillId="0" borderId="1" xfId="0" applyNumberFormat="1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7" fillId="0" borderId="1" xfId="0" quotePrefix="1" applyFont="1" applyBorder="1" applyAlignment="1">
      <alignment horizontal="left"/>
    </xf>
    <xf numFmtId="4" fontId="7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6" fillId="0" borderId="0" xfId="0" applyFont="1"/>
    <xf numFmtId="0" fontId="8" fillId="0" borderId="0" xfId="0" applyFont="1"/>
    <xf numFmtId="0" fontId="9" fillId="3" borderId="0" xfId="0" applyFont="1" applyFill="1"/>
    <xf numFmtId="4" fontId="9" fillId="3" borderId="0" xfId="0" applyNumberFormat="1" applyFont="1" applyFill="1"/>
    <xf numFmtId="0" fontId="1" fillId="0" borderId="0" xfId="0" quotePrefix="1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quotePrefix="1" applyFont="1"/>
    <xf numFmtId="0" fontId="2" fillId="0" borderId="0" xfId="0" applyFont="1"/>
    <xf numFmtId="0" fontId="3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47"/>
  <sheetViews>
    <sheetView tabSelected="1" topLeftCell="A106" workbookViewId="0">
      <selection activeCell="D111" sqref="D111"/>
    </sheetView>
  </sheetViews>
  <sheetFormatPr defaultRowHeight="11.25" x14ac:dyDescent="0.2"/>
  <cols>
    <col min="1" max="1" width="31.85546875" style="1" customWidth="1"/>
    <col min="2" max="2" width="14.28515625" style="1" customWidth="1"/>
    <col min="3" max="3" width="27.42578125" style="1" customWidth="1"/>
    <col min="4" max="4" width="29.140625" style="1" customWidth="1"/>
    <col min="5" max="5" width="15.140625" style="1" customWidth="1"/>
    <col min="6" max="6" width="53" style="1" customWidth="1"/>
    <col min="7" max="7" width="9.140625" style="1"/>
    <col min="8" max="8" width="13.85546875" style="1" bestFit="1" customWidth="1"/>
    <col min="9" max="16384" width="9.140625" style="1"/>
  </cols>
  <sheetData>
    <row r="1" spans="1:25" x14ac:dyDescent="0.2">
      <c r="A1" s="26" t="s">
        <v>0</v>
      </c>
      <c r="B1" s="27"/>
      <c r="C1" s="27"/>
      <c r="D1" s="27"/>
      <c r="E1" s="27"/>
      <c r="F1" s="27"/>
    </row>
    <row r="2" spans="1:25" x14ac:dyDescent="0.2">
      <c r="A2" s="28" t="s">
        <v>1</v>
      </c>
      <c r="B2" s="29"/>
      <c r="C2" s="29"/>
      <c r="D2" s="29"/>
      <c r="E2" s="29"/>
      <c r="F2" s="29"/>
    </row>
    <row r="3" spans="1:25" x14ac:dyDescent="0.2">
      <c r="A3" s="28" t="s">
        <v>336</v>
      </c>
      <c r="B3" s="29"/>
      <c r="C3" s="29"/>
      <c r="D3" s="29"/>
      <c r="E3" s="29"/>
      <c r="F3" s="29"/>
    </row>
    <row r="4" spans="1:25" x14ac:dyDescent="0.2">
      <c r="A4" s="30" t="s">
        <v>3</v>
      </c>
      <c r="B4" s="31"/>
      <c r="C4" s="31"/>
      <c r="D4" s="31"/>
      <c r="E4" s="31"/>
      <c r="F4" s="31"/>
    </row>
    <row r="6" spans="1:25" x14ac:dyDescent="0.2">
      <c r="A6" s="32" t="s">
        <v>4</v>
      </c>
      <c r="B6" s="31"/>
      <c r="C6" s="31"/>
      <c r="D6" s="31"/>
      <c r="E6" s="31"/>
      <c r="F6" s="31"/>
    </row>
    <row r="7" spans="1:25" x14ac:dyDescent="0.2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x14ac:dyDescent="0.2">
      <c r="A8" s="4" t="s">
        <v>11</v>
      </c>
      <c r="B8" s="4" t="s">
        <v>12</v>
      </c>
      <c r="C8" s="4" t="s">
        <v>13</v>
      </c>
      <c r="D8" s="7">
        <v>254.86</v>
      </c>
      <c r="E8" s="5" t="s">
        <v>14</v>
      </c>
      <c r="F8" s="4" t="s">
        <v>15</v>
      </c>
      <c r="G8" s="6"/>
    </row>
    <row r="9" spans="1:25" x14ac:dyDescent="0.2">
      <c r="A9" s="4" t="s">
        <v>16</v>
      </c>
      <c r="B9" s="4" t="s">
        <v>17</v>
      </c>
      <c r="C9" s="4" t="s">
        <v>18</v>
      </c>
      <c r="D9" s="7">
        <v>15.03</v>
      </c>
      <c r="E9" s="5" t="s">
        <v>19</v>
      </c>
      <c r="F9" s="4" t="s">
        <v>20</v>
      </c>
    </row>
    <row r="10" spans="1:25" x14ac:dyDescent="0.2">
      <c r="A10" s="4" t="s">
        <v>21</v>
      </c>
      <c r="B10" s="4" t="s">
        <v>22</v>
      </c>
      <c r="C10" s="4" t="s">
        <v>23</v>
      </c>
      <c r="D10" s="7">
        <v>315</v>
      </c>
      <c r="E10" s="5" t="s">
        <v>24</v>
      </c>
      <c r="F10" s="4" t="s">
        <v>25</v>
      </c>
    </row>
    <row r="11" spans="1:25" x14ac:dyDescent="0.2">
      <c r="A11" s="4" t="s">
        <v>26</v>
      </c>
      <c r="B11" s="4" t="s">
        <v>27</v>
      </c>
      <c r="C11" s="4" t="s">
        <v>28</v>
      </c>
      <c r="D11" s="7">
        <v>63.04</v>
      </c>
      <c r="E11" s="5" t="s">
        <v>29</v>
      </c>
      <c r="F11" s="4" t="s">
        <v>30</v>
      </c>
    </row>
    <row r="12" spans="1:25" x14ac:dyDescent="0.2">
      <c r="A12" s="4" t="s">
        <v>31</v>
      </c>
      <c r="B12" s="4" t="s">
        <v>32</v>
      </c>
      <c r="C12" s="4" t="s">
        <v>33</v>
      </c>
      <c r="D12" s="7">
        <v>59.47</v>
      </c>
      <c r="E12" s="5" t="s">
        <v>34</v>
      </c>
      <c r="F12" s="4" t="s">
        <v>35</v>
      </c>
    </row>
    <row r="13" spans="1:25" x14ac:dyDescent="0.2">
      <c r="A13" s="4" t="s">
        <v>31</v>
      </c>
      <c r="B13" s="4" t="s">
        <v>32</v>
      </c>
      <c r="C13" s="4" t="s">
        <v>33</v>
      </c>
      <c r="D13" s="7">
        <v>69.42</v>
      </c>
      <c r="E13" s="5" t="s">
        <v>36</v>
      </c>
      <c r="F13" s="4" t="s">
        <v>37</v>
      </c>
    </row>
    <row r="14" spans="1:25" x14ac:dyDescent="0.2">
      <c r="A14" s="4" t="s">
        <v>31</v>
      </c>
      <c r="B14" s="4" t="s">
        <v>32</v>
      </c>
      <c r="C14" s="4" t="s">
        <v>33</v>
      </c>
      <c r="D14" s="7">
        <v>21.23</v>
      </c>
      <c r="E14" s="5" t="s">
        <v>38</v>
      </c>
      <c r="F14" s="4" t="s">
        <v>39</v>
      </c>
    </row>
    <row r="15" spans="1:25" x14ac:dyDescent="0.2">
      <c r="A15" s="4" t="s">
        <v>31</v>
      </c>
      <c r="B15" s="4" t="s">
        <v>32</v>
      </c>
      <c r="C15" s="4" t="s">
        <v>33</v>
      </c>
      <c r="D15" s="7">
        <v>129.79</v>
      </c>
      <c r="E15" s="5" t="s">
        <v>40</v>
      </c>
      <c r="F15" s="4" t="s">
        <v>41</v>
      </c>
    </row>
    <row r="16" spans="1:25" x14ac:dyDescent="0.2">
      <c r="A16" s="4" t="s">
        <v>42</v>
      </c>
      <c r="B16" s="4" t="s">
        <v>43</v>
      </c>
      <c r="C16" s="4" t="s">
        <v>44</v>
      </c>
      <c r="D16" s="7">
        <v>600</v>
      </c>
      <c r="E16" s="5" t="s">
        <v>45</v>
      </c>
      <c r="F16" s="4" t="s">
        <v>46</v>
      </c>
    </row>
    <row r="17" spans="1:7" x14ac:dyDescent="0.2">
      <c r="A17" s="4" t="s">
        <v>47</v>
      </c>
      <c r="B17" s="4" t="s">
        <v>48</v>
      </c>
      <c r="C17" s="4" t="s">
        <v>49</v>
      </c>
      <c r="D17" s="7">
        <v>156.34</v>
      </c>
      <c r="E17" s="5" t="s">
        <v>50</v>
      </c>
      <c r="F17" s="4" t="s">
        <v>51</v>
      </c>
    </row>
    <row r="18" spans="1:7" x14ac:dyDescent="0.2">
      <c r="A18" s="4" t="s">
        <v>52</v>
      </c>
      <c r="B18" s="4" t="s">
        <v>53</v>
      </c>
      <c r="C18" s="4" t="s">
        <v>54</v>
      </c>
      <c r="D18" s="7">
        <v>137.18</v>
      </c>
      <c r="E18" s="5" t="s">
        <v>55</v>
      </c>
      <c r="F18" s="4" t="s">
        <v>56</v>
      </c>
    </row>
    <row r="19" spans="1:7" x14ac:dyDescent="0.2">
      <c r="A19" s="4" t="s">
        <v>57</v>
      </c>
      <c r="B19" s="4" t="s">
        <v>58</v>
      </c>
      <c r="C19" s="4" t="s">
        <v>59</v>
      </c>
      <c r="D19" s="7">
        <v>39.090000000000003</v>
      </c>
      <c r="E19" s="5" t="s">
        <v>40</v>
      </c>
      <c r="F19" s="4" t="s">
        <v>41</v>
      </c>
    </row>
    <row r="20" spans="1:7" x14ac:dyDescent="0.2">
      <c r="A20" s="4" t="s">
        <v>60</v>
      </c>
      <c r="B20" s="4" t="s">
        <v>61</v>
      </c>
      <c r="C20" s="4" t="s">
        <v>62</v>
      </c>
      <c r="D20" s="7">
        <v>1.66</v>
      </c>
      <c r="E20" s="5" t="s">
        <v>63</v>
      </c>
      <c r="F20" s="4" t="s">
        <v>64</v>
      </c>
    </row>
    <row r="21" spans="1:7" x14ac:dyDescent="0.2">
      <c r="A21" s="4" t="s">
        <v>65</v>
      </c>
      <c r="B21" s="4" t="s">
        <v>66</v>
      </c>
      <c r="C21" s="4" t="s">
        <v>67</v>
      </c>
      <c r="D21" s="7">
        <v>59.66</v>
      </c>
      <c r="E21" s="5" t="s">
        <v>68</v>
      </c>
      <c r="F21" s="4" t="s">
        <v>69</v>
      </c>
    </row>
    <row r="22" spans="1:7" x14ac:dyDescent="0.2">
      <c r="A22" s="4" t="s">
        <v>70</v>
      </c>
      <c r="B22" s="4" t="s">
        <v>71</v>
      </c>
      <c r="C22" s="4" t="s">
        <v>72</v>
      </c>
      <c r="D22" s="7">
        <v>68</v>
      </c>
      <c r="E22" s="5" t="s">
        <v>34</v>
      </c>
      <c r="F22" s="4" t="s">
        <v>35</v>
      </c>
    </row>
    <row r="23" spans="1:7" x14ac:dyDescent="0.2">
      <c r="A23" s="4" t="s">
        <v>73</v>
      </c>
      <c r="B23" s="4" t="s">
        <v>74</v>
      </c>
      <c r="C23" s="4" t="s">
        <v>75</v>
      </c>
      <c r="D23" s="7">
        <v>49.66</v>
      </c>
      <c r="E23" s="5" t="s">
        <v>76</v>
      </c>
      <c r="F23" s="4" t="s">
        <v>77</v>
      </c>
    </row>
    <row r="24" spans="1:7" x14ac:dyDescent="0.2">
      <c r="A24" s="4" t="s">
        <v>78</v>
      </c>
      <c r="B24" s="4" t="s">
        <v>79</v>
      </c>
      <c r="C24" s="4" t="s">
        <v>80</v>
      </c>
      <c r="D24" s="7">
        <v>59.05</v>
      </c>
      <c r="E24" s="5" t="s">
        <v>76</v>
      </c>
      <c r="F24" s="4" t="s">
        <v>77</v>
      </c>
    </row>
    <row r="25" spans="1:7" x14ac:dyDescent="0.2">
      <c r="A25" s="4" t="s">
        <v>81</v>
      </c>
      <c r="B25" s="4" t="s">
        <v>82</v>
      </c>
      <c r="C25" s="4" t="s">
        <v>83</v>
      </c>
      <c r="D25" s="7">
        <v>300</v>
      </c>
      <c r="E25" s="5" t="s">
        <v>84</v>
      </c>
      <c r="F25" s="4" t="s">
        <v>85</v>
      </c>
    </row>
    <row r="26" spans="1:7" x14ac:dyDescent="0.2">
      <c r="A26" s="4" t="s">
        <v>86</v>
      </c>
      <c r="B26" s="4" t="s">
        <v>87</v>
      </c>
      <c r="C26" s="4" t="s">
        <v>88</v>
      </c>
      <c r="D26" s="7">
        <v>54.24</v>
      </c>
      <c r="E26" s="5" t="s">
        <v>89</v>
      </c>
      <c r="F26" s="4" t="s">
        <v>90</v>
      </c>
    </row>
    <row r="27" spans="1:7" x14ac:dyDescent="0.2">
      <c r="A27" s="4" t="s">
        <v>91</v>
      </c>
      <c r="B27" s="4" t="s">
        <v>92</v>
      </c>
      <c r="C27" s="4" t="s">
        <v>93</v>
      </c>
      <c r="D27" s="7">
        <v>1.4</v>
      </c>
      <c r="E27" s="5" t="s">
        <v>94</v>
      </c>
      <c r="F27" s="4" t="s">
        <v>95</v>
      </c>
      <c r="G27" s="6"/>
    </row>
    <row r="28" spans="1:7" x14ac:dyDescent="0.2">
      <c r="A28" s="4" t="s">
        <v>96</v>
      </c>
      <c r="B28" s="4" t="s">
        <v>97</v>
      </c>
      <c r="C28" s="4" t="s">
        <v>98</v>
      </c>
      <c r="D28" s="7">
        <v>204.3</v>
      </c>
      <c r="E28" s="5" t="s">
        <v>99</v>
      </c>
      <c r="F28" s="4" t="s">
        <v>100</v>
      </c>
      <c r="G28" s="6"/>
    </row>
    <row r="29" spans="1:7" x14ac:dyDescent="0.2">
      <c r="A29" s="4" t="s">
        <v>96</v>
      </c>
      <c r="B29" s="4" t="s">
        <v>97</v>
      </c>
      <c r="C29" s="4" t="s">
        <v>98</v>
      </c>
      <c r="D29" s="7">
        <f>475.77-284.33</f>
        <v>191.44</v>
      </c>
      <c r="E29" s="5" t="s">
        <v>101</v>
      </c>
      <c r="F29" s="4" t="s">
        <v>102</v>
      </c>
      <c r="G29" s="6"/>
    </row>
    <row r="30" spans="1:7" x14ac:dyDescent="0.2">
      <c r="A30" s="4" t="s">
        <v>103</v>
      </c>
      <c r="B30" s="4" t="s">
        <v>104</v>
      </c>
      <c r="C30" s="4" t="s">
        <v>105</v>
      </c>
      <c r="D30" s="7">
        <v>73.37</v>
      </c>
      <c r="E30" s="5" t="s">
        <v>101</v>
      </c>
      <c r="F30" s="4" t="s">
        <v>102</v>
      </c>
    </row>
    <row r="31" spans="1:7" x14ac:dyDescent="0.2">
      <c r="A31" s="4" t="s">
        <v>106</v>
      </c>
      <c r="B31" s="4" t="s">
        <v>107</v>
      </c>
      <c r="C31" s="4" t="s">
        <v>108</v>
      </c>
      <c r="D31" s="7">
        <v>11.23</v>
      </c>
      <c r="E31" s="5" t="s">
        <v>109</v>
      </c>
      <c r="F31" s="4" t="s">
        <v>110</v>
      </c>
    </row>
    <row r="32" spans="1:7" x14ac:dyDescent="0.2">
      <c r="A32" s="4" t="s">
        <v>111</v>
      </c>
      <c r="B32" s="4" t="s">
        <v>112</v>
      </c>
      <c r="C32" s="4" t="s">
        <v>113</v>
      </c>
      <c r="D32" s="7">
        <v>53.1</v>
      </c>
      <c r="E32" s="5" t="s">
        <v>114</v>
      </c>
      <c r="F32" s="4" t="s">
        <v>115</v>
      </c>
    </row>
    <row r="33" spans="1:7" x14ac:dyDescent="0.2">
      <c r="A33" s="4" t="s">
        <v>116</v>
      </c>
      <c r="B33" s="4" t="s">
        <v>117</v>
      </c>
      <c r="C33" s="4" t="s">
        <v>118</v>
      </c>
      <c r="D33" s="7">
        <v>71.22</v>
      </c>
      <c r="E33" s="5" t="s">
        <v>63</v>
      </c>
      <c r="F33" s="4" t="s">
        <v>64</v>
      </c>
    </row>
    <row r="34" spans="1:7" x14ac:dyDescent="0.2">
      <c r="A34" s="4" t="s">
        <v>119</v>
      </c>
      <c r="B34" s="4" t="s">
        <v>120</v>
      </c>
      <c r="C34" s="4" t="s">
        <v>121</v>
      </c>
      <c r="D34" s="7">
        <v>3222</v>
      </c>
      <c r="E34" s="5" t="s">
        <v>122</v>
      </c>
      <c r="F34" s="4" t="s">
        <v>123</v>
      </c>
    </row>
    <row r="35" spans="1:7" x14ac:dyDescent="0.2">
      <c r="A35" s="4" t="s">
        <v>124</v>
      </c>
      <c r="B35" s="4" t="s">
        <v>125</v>
      </c>
      <c r="C35" s="4" t="s">
        <v>126</v>
      </c>
      <c r="D35" s="7">
        <v>53.54</v>
      </c>
      <c r="E35" s="5" t="s">
        <v>127</v>
      </c>
      <c r="F35" s="4" t="s">
        <v>128</v>
      </c>
    </row>
    <row r="36" spans="1:7" x14ac:dyDescent="0.2">
      <c r="A36" s="4" t="s">
        <v>124</v>
      </c>
      <c r="B36" s="4" t="s">
        <v>125</v>
      </c>
      <c r="C36" s="4" t="s">
        <v>126</v>
      </c>
      <c r="D36" s="7">
        <v>219.84</v>
      </c>
      <c r="E36" s="5" t="s">
        <v>129</v>
      </c>
      <c r="F36" s="4" t="s">
        <v>130</v>
      </c>
    </row>
    <row r="37" spans="1:7" x14ac:dyDescent="0.2">
      <c r="A37" s="4" t="s">
        <v>124</v>
      </c>
      <c r="B37" s="4" t="s">
        <v>125</v>
      </c>
      <c r="C37" s="4" t="s">
        <v>126</v>
      </c>
      <c r="D37" s="7">
        <v>11.93</v>
      </c>
      <c r="E37" s="5" t="s">
        <v>29</v>
      </c>
      <c r="F37" s="4" t="s">
        <v>30</v>
      </c>
    </row>
    <row r="38" spans="1:7" x14ac:dyDescent="0.2">
      <c r="A38" s="4" t="s">
        <v>124</v>
      </c>
      <c r="B38" s="4" t="s">
        <v>125</v>
      </c>
      <c r="C38" s="4" t="s">
        <v>126</v>
      </c>
      <c r="D38" s="7">
        <v>65.069999999999993</v>
      </c>
      <c r="E38" s="5" t="s">
        <v>45</v>
      </c>
      <c r="F38" s="4" t="s">
        <v>46</v>
      </c>
    </row>
    <row r="39" spans="1:7" x14ac:dyDescent="0.2">
      <c r="A39" s="4" t="s">
        <v>131</v>
      </c>
      <c r="B39" s="4" t="s">
        <v>132</v>
      </c>
      <c r="C39" s="4" t="s">
        <v>133</v>
      </c>
      <c r="D39" s="7">
        <v>10.4</v>
      </c>
      <c r="E39" s="5" t="s">
        <v>134</v>
      </c>
      <c r="F39" s="4" t="s">
        <v>135</v>
      </c>
    </row>
    <row r="40" spans="1:7" x14ac:dyDescent="0.2">
      <c r="A40" s="4" t="s">
        <v>131</v>
      </c>
      <c r="B40" s="4" t="s">
        <v>132</v>
      </c>
      <c r="C40" s="4" t="s">
        <v>133</v>
      </c>
      <c r="D40" s="7">
        <v>334.09</v>
      </c>
      <c r="E40" s="5" t="s">
        <v>136</v>
      </c>
      <c r="F40" s="4" t="s">
        <v>137</v>
      </c>
    </row>
    <row r="41" spans="1:7" x14ac:dyDescent="0.2">
      <c r="A41" s="4" t="s">
        <v>131</v>
      </c>
      <c r="B41" s="4" t="s">
        <v>132</v>
      </c>
      <c r="C41" s="4" t="s">
        <v>133</v>
      </c>
      <c r="D41" s="7">
        <v>10</v>
      </c>
      <c r="E41" s="5" t="s">
        <v>138</v>
      </c>
      <c r="F41" s="4" t="s">
        <v>139</v>
      </c>
    </row>
    <row r="42" spans="1:7" x14ac:dyDescent="0.2">
      <c r="A42" s="4" t="s">
        <v>140</v>
      </c>
      <c r="B42" s="4" t="s">
        <v>141</v>
      </c>
      <c r="C42" s="4" t="s">
        <v>142</v>
      </c>
      <c r="D42" s="7">
        <v>76.55</v>
      </c>
      <c r="E42" s="5" t="s">
        <v>99</v>
      </c>
      <c r="F42" s="4" t="s">
        <v>100</v>
      </c>
    </row>
    <row r="43" spans="1:7" x14ac:dyDescent="0.2">
      <c r="A43" s="4" t="s">
        <v>140</v>
      </c>
      <c r="B43" s="4" t="s">
        <v>141</v>
      </c>
      <c r="C43" s="4" t="s">
        <v>142</v>
      </c>
      <c r="D43" s="7">
        <v>112.83</v>
      </c>
      <c r="E43" s="5" t="s">
        <v>45</v>
      </c>
      <c r="F43" s="4" t="s">
        <v>46</v>
      </c>
    </row>
    <row r="44" spans="1:7" x14ac:dyDescent="0.2">
      <c r="A44" s="4" t="s">
        <v>143</v>
      </c>
      <c r="B44" s="4" t="s">
        <v>144</v>
      </c>
      <c r="C44" s="4" t="s">
        <v>145</v>
      </c>
      <c r="D44" s="7">
        <v>290.23</v>
      </c>
      <c r="E44" s="5" t="s">
        <v>29</v>
      </c>
      <c r="F44" s="4" t="s">
        <v>30</v>
      </c>
    </row>
    <row r="45" spans="1:7" x14ac:dyDescent="0.2">
      <c r="A45" s="4" t="s">
        <v>146</v>
      </c>
      <c r="B45" s="4" t="s">
        <v>147</v>
      </c>
      <c r="C45" s="4" t="s">
        <v>148</v>
      </c>
      <c r="D45" s="7">
        <v>43.48</v>
      </c>
      <c r="E45" s="5" t="s">
        <v>149</v>
      </c>
      <c r="F45" s="4" t="s">
        <v>150</v>
      </c>
      <c r="G45" s="6"/>
    </row>
    <row r="46" spans="1:7" x14ac:dyDescent="0.2">
      <c r="A46" s="4" t="s">
        <v>146</v>
      </c>
      <c r="B46" s="4" t="s">
        <v>147</v>
      </c>
      <c r="C46" s="4" t="s">
        <v>148</v>
      </c>
      <c r="D46" s="7">
        <v>3.19</v>
      </c>
      <c r="E46" s="5" t="s">
        <v>14</v>
      </c>
      <c r="F46" s="4" t="s">
        <v>15</v>
      </c>
    </row>
    <row r="47" spans="1:7" x14ac:dyDescent="0.2">
      <c r="A47" s="4" t="s">
        <v>146</v>
      </c>
      <c r="B47" s="4" t="s">
        <v>147</v>
      </c>
      <c r="C47" s="4" t="s">
        <v>148</v>
      </c>
      <c r="D47" s="7">
        <v>19.84</v>
      </c>
      <c r="E47" s="5" t="s">
        <v>34</v>
      </c>
      <c r="F47" s="4" t="s">
        <v>35</v>
      </c>
    </row>
    <row r="48" spans="1:7" x14ac:dyDescent="0.2">
      <c r="A48" s="4" t="s">
        <v>146</v>
      </c>
      <c r="B48" s="4" t="s">
        <v>147</v>
      </c>
      <c r="C48" s="4" t="s">
        <v>148</v>
      </c>
      <c r="D48" s="7">
        <v>339.94</v>
      </c>
      <c r="E48" s="5" t="s">
        <v>122</v>
      </c>
      <c r="F48" s="4" t="s">
        <v>123</v>
      </c>
    </row>
    <row r="49" spans="1:6" x14ac:dyDescent="0.2">
      <c r="A49" s="4" t="s">
        <v>146</v>
      </c>
      <c r="B49" s="4" t="s">
        <v>147</v>
      </c>
      <c r="C49" s="4" t="s">
        <v>148</v>
      </c>
      <c r="D49" s="7">
        <v>41.07</v>
      </c>
      <c r="E49" s="5" t="s">
        <v>36</v>
      </c>
      <c r="F49" s="4" t="s">
        <v>37</v>
      </c>
    </row>
    <row r="50" spans="1:6" x14ac:dyDescent="0.2">
      <c r="A50" s="4" t="s">
        <v>146</v>
      </c>
      <c r="B50" s="4" t="s">
        <v>147</v>
      </c>
      <c r="C50" s="4" t="s">
        <v>148</v>
      </c>
      <c r="D50" s="7">
        <v>14.39</v>
      </c>
      <c r="E50" s="5" t="s">
        <v>40</v>
      </c>
      <c r="F50" s="4" t="s">
        <v>41</v>
      </c>
    </row>
    <row r="51" spans="1:6" x14ac:dyDescent="0.2">
      <c r="A51" s="4" t="s">
        <v>151</v>
      </c>
      <c r="B51" s="4" t="s">
        <v>152</v>
      </c>
      <c r="C51" s="4" t="s">
        <v>153</v>
      </c>
      <c r="D51" s="7">
        <v>467.79</v>
      </c>
      <c r="E51" s="5" t="s">
        <v>40</v>
      </c>
      <c r="F51" s="4" t="s">
        <v>41</v>
      </c>
    </row>
    <row r="52" spans="1:6" x14ac:dyDescent="0.2">
      <c r="A52" s="4" t="s">
        <v>154</v>
      </c>
      <c r="B52" s="4" t="s">
        <v>2</v>
      </c>
      <c r="C52" s="4" t="s">
        <v>155</v>
      </c>
      <c r="D52" s="7">
        <v>1300</v>
      </c>
      <c r="E52" s="5" t="s">
        <v>156</v>
      </c>
      <c r="F52" s="4" t="s">
        <v>157</v>
      </c>
    </row>
    <row r="53" spans="1:6" x14ac:dyDescent="0.2">
      <c r="A53" s="4" t="s">
        <v>158</v>
      </c>
      <c r="B53" s="4" t="s">
        <v>159</v>
      </c>
      <c r="C53" s="4" t="s">
        <v>160</v>
      </c>
      <c r="D53" s="7">
        <v>28.12</v>
      </c>
      <c r="E53" s="5" t="s">
        <v>161</v>
      </c>
      <c r="F53" s="4" t="s">
        <v>162</v>
      </c>
    </row>
    <row r="54" spans="1:6" x14ac:dyDescent="0.2">
      <c r="A54" s="4" t="s">
        <v>163</v>
      </c>
      <c r="B54" s="4" t="s">
        <v>164</v>
      </c>
      <c r="C54" s="4" t="s">
        <v>165</v>
      </c>
      <c r="D54" s="7">
        <v>247.48</v>
      </c>
      <c r="E54" s="5" t="s">
        <v>99</v>
      </c>
      <c r="F54" s="4" t="s">
        <v>100</v>
      </c>
    </row>
    <row r="55" spans="1:6" x14ac:dyDescent="0.2">
      <c r="A55" s="4" t="s">
        <v>163</v>
      </c>
      <c r="B55" s="4" t="s">
        <v>164</v>
      </c>
      <c r="C55" s="4" t="s">
        <v>165</v>
      </c>
      <c r="D55" s="7">
        <v>614.71</v>
      </c>
      <c r="E55" s="5" t="s">
        <v>94</v>
      </c>
      <c r="F55" s="4" t="s">
        <v>95</v>
      </c>
    </row>
    <row r="56" spans="1:6" x14ac:dyDescent="0.2">
      <c r="A56" s="4" t="s">
        <v>166</v>
      </c>
      <c r="B56" s="4" t="s">
        <v>167</v>
      </c>
      <c r="C56" s="4" t="s">
        <v>168</v>
      </c>
      <c r="D56" s="7">
        <v>7.5</v>
      </c>
      <c r="E56" s="5" t="s">
        <v>34</v>
      </c>
      <c r="F56" s="4" t="s">
        <v>35</v>
      </c>
    </row>
    <row r="57" spans="1:6" x14ac:dyDescent="0.2">
      <c r="A57" s="4" t="s">
        <v>166</v>
      </c>
      <c r="B57" s="4" t="s">
        <v>167</v>
      </c>
      <c r="C57" s="4" t="s">
        <v>168</v>
      </c>
      <c r="D57" s="7">
        <v>264.81</v>
      </c>
      <c r="E57" s="5" t="s">
        <v>169</v>
      </c>
      <c r="F57" s="4" t="s">
        <v>170</v>
      </c>
    </row>
    <row r="58" spans="1:6" x14ac:dyDescent="0.2">
      <c r="A58" s="4" t="s">
        <v>166</v>
      </c>
      <c r="B58" s="4" t="s">
        <v>167</v>
      </c>
      <c r="C58" s="4" t="s">
        <v>168</v>
      </c>
      <c r="D58" s="7">
        <v>13.06</v>
      </c>
      <c r="E58" s="5" t="s">
        <v>24</v>
      </c>
      <c r="F58" s="4" t="s">
        <v>25</v>
      </c>
    </row>
    <row r="59" spans="1:6" x14ac:dyDescent="0.2">
      <c r="A59" s="4" t="s">
        <v>171</v>
      </c>
      <c r="B59" s="4" t="s">
        <v>172</v>
      </c>
      <c r="C59" s="4" t="s">
        <v>173</v>
      </c>
      <c r="D59" s="7">
        <v>23.59</v>
      </c>
      <c r="E59" s="5" t="s">
        <v>99</v>
      </c>
      <c r="F59" s="4" t="s">
        <v>100</v>
      </c>
    </row>
    <row r="60" spans="1:6" x14ac:dyDescent="0.2">
      <c r="A60" s="4" t="s">
        <v>171</v>
      </c>
      <c r="B60" s="4" t="s">
        <v>172</v>
      </c>
      <c r="C60" s="4" t="s">
        <v>173</v>
      </c>
      <c r="D60" s="7">
        <v>108.16</v>
      </c>
      <c r="E60" s="5" t="s">
        <v>174</v>
      </c>
      <c r="F60" s="4" t="s">
        <v>175</v>
      </c>
    </row>
    <row r="61" spans="1:6" x14ac:dyDescent="0.2">
      <c r="A61" s="4" t="s">
        <v>176</v>
      </c>
      <c r="B61" s="4" t="s">
        <v>177</v>
      </c>
      <c r="C61" s="4" t="s">
        <v>178</v>
      </c>
      <c r="D61" s="7">
        <v>232.62</v>
      </c>
      <c r="E61" s="5" t="s">
        <v>179</v>
      </c>
      <c r="F61" s="4" t="s">
        <v>180</v>
      </c>
    </row>
    <row r="62" spans="1:6" x14ac:dyDescent="0.2">
      <c r="A62" s="4" t="s">
        <v>176</v>
      </c>
      <c r="B62" s="4" t="s">
        <v>177</v>
      </c>
      <c r="C62" s="4" t="s">
        <v>178</v>
      </c>
      <c r="D62" s="7">
        <v>96.58</v>
      </c>
      <c r="E62" s="5" t="s">
        <v>36</v>
      </c>
      <c r="F62" s="4" t="s">
        <v>37</v>
      </c>
    </row>
    <row r="63" spans="1:6" x14ac:dyDescent="0.2">
      <c r="A63" s="4" t="s">
        <v>176</v>
      </c>
      <c r="B63" s="4" t="s">
        <v>177</v>
      </c>
      <c r="C63" s="4" t="s">
        <v>178</v>
      </c>
      <c r="D63" s="7">
        <v>775.5</v>
      </c>
      <c r="E63" s="5" t="s">
        <v>181</v>
      </c>
      <c r="F63" s="4" t="s">
        <v>182</v>
      </c>
    </row>
    <row r="64" spans="1:6" x14ac:dyDescent="0.2">
      <c r="A64" s="4" t="s">
        <v>335</v>
      </c>
      <c r="B64" s="4" t="s">
        <v>2</v>
      </c>
      <c r="C64" s="4" t="s">
        <v>183</v>
      </c>
      <c r="D64" s="7">
        <v>30.75</v>
      </c>
      <c r="E64" s="5" t="s">
        <v>149</v>
      </c>
      <c r="F64" s="4" t="s">
        <v>150</v>
      </c>
    </row>
    <row r="65" spans="1:6" x14ac:dyDescent="0.2">
      <c r="A65" s="4" t="s">
        <v>184</v>
      </c>
      <c r="B65" s="4" t="s">
        <v>185</v>
      </c>
      <c r="C65" s="4" t="s">
        <v>186</v>
      </c>
      <c r="D65" s="7">
        <v>187.5</v>
      </c>
      <c r="E65" s="5" t="s">
        <v>187</v>
      </c>
      <c r="F65" s="4" t="s">
        <v>188</v>
      </c>
    </row>
    <row r="66" spans="1:6" x14ac:dyDescent="0.2">
      <c r="A66" s="4" t="s">
        <v>189</v>
      </c>
      <c r="B66" s="4" t="s">
        <v>190</v>
      </c>
      <c r="C66" s="4" t="s">
        <v>191</v>
      </c>
      <c r="D66" s="7">
        <v>228.63</v>
      </c>
      <c r="E66" s="5" t="s">
        <v>101</v>
      </c>
      <c r="F66" s="4" t="s">
        <v>102</v>
      </c>
    </row>
    <row r="67" spans="1:6" x14ac:dyDescent="0.2">
      <c r="A67" s="4" t="s">
        <v>189</v>
      </c>
      <c r="B67" s="4" t="s">
        <v>190</v>
      </c>
      <c r="C67" s="4" t="s">
        <v>191</v>
      </c>
      <c r="D67" s="7">
        <v>22.55</v>
      </c>
      <c r="E67" s="5" t="s">
        <v>174</v>
      </c>
      <c r="F67" s="4" t="s">
        <v>175</v>
      </c>
    </row>
    <row r="68" spans="1:6" x14ac:dyDescent="0.2">
      <c r="A68" s="4" t="s">
        <v>189</v>
      </c>
      <c r="B68" s="4" t="s">
        <v>190</v>
      </c>
      <c r="C68" s="4" t="s">
        <v>191</v>
      </c>
      <c r="D68" s="7">
        <v>53.32</v>
      </c>
      <c r="E68" s="5" t="s">
        <v>76</v>
      </c>
      <c r="F68" s="4" t="s">
        <v>77</v>
      </c>
    </row>
    <row r="69" spans="1:6" x14ac:dyDescent="0.2">
      <c r="A69" s="4" t="s">
        <v>189</v>
      </c>
      <c r="B69" s="4" t="s">
        <v>190</v>
      </c>
      <c r="C69" s="4" t="s">
        <v>191</v>
      </c>
      <c r="D69" s="7">
        <v>33.18</v>
      </c>
      <c r="E69" s="5" t="s">
        <v>45</v>
      </c>
      <c r="F69" s="4" t="s">
        <v>46</v>
      </c>
    </row>
    <row r="70" spans="1:6" x14ac:dyDescent="0.2">
      <c r="A70" s="4" t="s">
        <v>192</v>
      </c>
      <c r="B70" s="4" t="s">
        <v>193</v>
      </c>
      <c r="C70" s="4" t="s">
        <v>194</v>
      </c>
      <c r="D70" s="7">
        <v>210.89</v>
      </c>
      <c r="E70" s="5" t="s">
        <v>101</v>
      </c>
      <c r="F70" s="4" t="s">
        <v>102</v>
      </c>
    </row>
    <row r="71" spans="1:6" x14ac:dyDescent="0.2">
      <c r="A71" s="4" t="s">
        <v>192</v>
      </c>
      <c r="B71" s="4" t="s">
        <v>193</v>
      </c>
      <c r="C71" s="4" t="s">
        <v>194</v>
      </c>
      <c r="D71" s="7">
        <v>22.61</v>
      </c>
      <c r="E71" s="5" t="s">
        <v>174</v>
      </c>
      <c r="F71" s="4" t="s">
        <v>175</v>
      </c>
    </row>
    <row r="72" spans="1:6" x14ac:dyDescent="0.2">
      <c r="A72" s="4" t="s">
        <v>192</v>
      </c>
      <c r="B72" s="4" t="s">
        <v>193</v>
      </c>
      <c r="C72" s="4" t="s">
        <v>194</v>
      </c>
      <c r="D72" s="7">
        <v>41.48</v>
      </c>
      <c r="E72" s="5" t="s">
        <v>45</v>
      </c>
      <c r="F72" s="4" t="s">
        <v>46</v>
      </c>
    </row>
    <row r="73" spans="1:6" x14ac:dyDescent="0.2">
      <c r="A73" s="4" t="s">
        <v>195</v>
      </c>
      <c r="B73" s="4" t="s">
        <v>196</v>
      </c>
      <c r="C73" s="4" t="s">
        <v>197</v>
      </c>
      <c r="D73" s="7">
        <v>199.32</v>
      </c>
      <c r="E73" s="5" t="s">
        <v>101</v>
      </c>
      <c r="F73" s="4" t="s">
        <v>102</v>
      </c>
    </row>
    <row r="74" spans="1:6" x14ac:dyDescent="0.2">
      <c r="A74" s="4" t="s">
        <v>195</v>
      </c>
      <c r="B74" s="4" t="s">
        <v>196</v>
      </c>
      <c r="C74" s="4" t="s">
        <v>197</v>
      </c>
      <c r="D74" s="7">
        <v>10.32</v>
      </c>
      <c r="E74" s="5" t="s">
        <v>174</v>
      </c>
      <c r="F74" s="4" t="s">
        <v>175</v>
      </c>
    </row>
    <row r="75" spans="1:6" x14ac:dyDescent="0.2">
      <c r="A75" s="4" t="s">
        <v>195</v>
      </c>
      <c r="B75" s="4" t="s">
        <v>196</v>
      </c>
      <c r="C75" s="4" t="s">
        <v>197</v>
      </c>
      <c r="D75" s="7">
        <v>29.16</v>
      </c>
      <c r="E75" s="5" t="s">
        <v>76</v>
      </c>
      <c r="F75" s="4" t="s">
        <v>77</v>
      </c>
    </row>
    <row r="76" spans="1:6" x14ac:dyDescent="0.2">
      <c r="A76" s="4" t="s">
        <v>195</v>
      </c>
      <c r="B76" s="4" t="s">
        <v>196</v>
      </c>
      <c r="C76" s="4" t="s">
        <v>197</v>
      </c>
      <c r="D76" s="7">
        <v>33.18</v>
      </c>
      <c r="E76" s="5" t="s">
        <v>45</v>
      </c>
      <c r="F76" s="4" t="s">
        <v>46</v>
      </c>
    </row>
    <row r="77" spans="1:6" x14ac:dyDescent="0.2">
      <c r="A77" s="4" t="s">
        <v>198</v>
      </c>
      <c r="B77" s="4" t="s">
        <v>199</v>
      </c>
      <c r="C77" s="4" t="s">
        <v>200</v>
      </c>
      <c r="D77" s="7">
        <v>196.95</v>
      </c>
      <c r="E77" s="5" t="s">
        <v>101</v>
      </c>
      <c r="F77" s="4" t="s">
        <v>102</v>
      </c>
    </row>
    <row r="78" spans="1:6" x14ac:dyDescent="0.2">
      <c r="A78" s="4" t="s">
        <v>198</v>
      </c>
      <c r="B78" s="4" t="s">
        <v>199</v>
      </c>
      <c r="C78" s="4" t="s">
        <v>200</v>
      </c>
      <c r="D78" s="7">
        <v>17.190000000000001</v>
      </c>
      <c r="E78" s="5" t="s">
        <v>127</v>
      </c>
      <c r="F78" s="4" t="s">
        <v>128</v>
      </c>
    </row>
    <row r="79" spans="1:6" x14ac:dyDescent="0.2">
      <c r="A79" s="4" t="s">
        <v>198</v>
      </c>
      <c r="B79" s="4" t="s">
        <v>199</v>
      </c>
      <c r="C79" s="4" t="s">
        <v>200</v>
      </c>
      <c r="D79" s="7">
        <v>13.56</v>
      </c>
      <c r="E79" s="5" t="s">
        <v>174</v>
      </c>
      <c r="F79" s="4" t="s">
        <v>175</v>
      </c>
    </row>
    <row r="80" spans="1:6" x14ac:dyDescent="0.2">
      <c r="A80" s="4" t="s">
        <v>198</v>
      </c>
      <c r="B80" s="4" t="s">
        <v>199</v>
      </c>
      <c r="C80" s="4" t="s">
        <v>200</v>
      </c>
      <c r="D80" s="7">
        <v>33.75</v>
      </c>
      <c r="E80" s="5" t="s">
        <v>45</v>
      </c>
      <c r="F80" s="4" t="s">
        <v>46</v>
      </c>
    </row>
    <row r="81" spans="1:7" x14ac:dyDescent="0.2">
      <c r="A81" s="4" t="s">
        <v>201</v>
      </c>
      <c r="B81" s="4" t="s">
        <v>202</v>
      </c>
      <c r="C81" s="4" t="s">
        <v>203</v>
      </c>
      <c r="D81" s="7">
        <v>119.89</v>
      </c>
      <c r="E81" s="5" t="s">
        <v>36</v>
      </c>
      <c r="F81" s="4" t="s">
        <v>37</v>
      </c>
    </row>
    <row r="82" spans="1:7" x14ac:dyDescent="0.2">
      <c r="A82" s="4" t="s">
        <v>201</v>
      </c>
      <c r="B82" s="4" t="s">
        <v>202</v>
      </c>
      <c r="C82" s="4" t="s">
        <v>203</v>
      </c>
      <c r="D82" s="7">
        <v>42.21</v>
      </c>
      <c r="E82" s="5" t="s">
        <v>40</v>
      </c>
      <c r="F82" s="4" t="s">
        <v>41</v>
      </c>
    </row>
    <row r="83" spans="1:7" x14ac:dyDescent="0.2">
      <c r="A83" s="4" t="s">
        <v>204</v>
      </c>
      <c r="B83" s="4" t="s">
        <v>2</v>
      </c>
      <c r="C83" s="4" t="s">
        <v>205</v>
      </c>
      <c r="D83" s="7">
        <v>116</v>
      </c>
      <c r="E83" s="5" t="s">
        <v>127</v>
      </c>
      <c r="F83" s="4" t="s">
        <v>128</v>
      </c>
    </row>
    <row r="84" spans="1:7" x14ac:dyDescent="0.2">
      <c r="A84" s="4" t="s">
        <v>204</v>
      </c>
      <c r="B84" s="4" t="s">
        <v>2</v>
      </c>
      <c r="C84" s="4" t="s">
        <v>205</v>
      </c>
      <c r="D84" s="7">
        <v>39.619999999999997</v>
      </c>
      <c r="E84" s="5" t="s">
        <v>76</v>
      </c>
      <c r="F84" s="4" t="s">
        <v>77</v>
      </c>
    </row>
    <row r="85" spans="1:7" x14ac:dyDescent="0.2">
      <c r="A85" s="4" t="s">
        <v>204</v>
      </c>
      <c r="B85" s="4" t="s">
        <v>2</v>
      </c>
      <c r="C85" s="4" t="s">
        <v>205</v>
      </c>
      <c r="D85" s="7">
        <v>2700</v>
      </c>
      <c r="E85" s="5" t="s">
        <v>156</v>
      </c>
      <c r="F85" s="4" t="s">
        <v>157</v>
      </c>
    </row>
    <row r="86" spans="1:7" x14ac:dyDescent="0.2">
      <c r="A86" s="4" t="s">
        <v>206</v>
      </c>
      <c r="B86" s="4" t="s">
        <v>207</v>
      </c>
      <c r="C86" s="4" t="s">
        <v>208</v>
      </c>
      <c r="D86" s="7">
        <v>19.8</v>
      </c>
      <c r="E86" s="5" t="s">
        <v>36</v>
      </c>
      <c r="F86" s="4" t="s">
        <v>37</v>
      </c>
    </row>
    <row r="87" spans="1:7" x14ac:dyDescent="0.2">
      <c r="A87" s="4" t="s">
        <v>209</v>
      </c>
      <c r="B87" s="4" t="s">
        <v>2</v>
      </c>
      <c r="C87" s="4" t="s">
        <v>210</v>
      </c>
      <c r="D87" s="7">
        <v>58.6</v>
      </c>
      <c r="E87" s="5" t="s">
        <v>179</v>
      </c>
      <c r="F87" s="4" t="s">
        <v>180</v>
      </c>
      <c r="G87" s="6"/>
    </row>
    <row r="88" spans="1:7" x14ac:dyDescent="0.2">
      <c r="A88" s="4" t="s">
        <v>211</v>
      </c>
      <c r="B88" s="4" t="s">
        <v>212</v>
      </c>
      <c r="C88" s="4" t="s">
        <v>213</v>
      </c>
      <c r="D88" s="7">
        <v>78</v>
      </c>
      <c r="E88" s="5" t="s">
        <v>19</v>
      </c>
      <c r="F88" s="4" t="s">
        <v>20</v>
      </c>
    </row>
    <row r="89" spans="1:7" x14ac:dyDescent="0.2">
      <c r="A89" s="4" t="s">
        <v>214</v>
      </c>
      <c r="B89" s="4" t="s">
        <v>215</v>
      </c>
      <c r="C89" s="4" t="s">
        <v>339</v>
      </c>
      <c r="D89" s="7">
        <v>80</v>
      </c>
      <c r="E89" s="5" t="s">
        <v>216</v>
      </c>
      <c r="F89" s="4" t="s">
        <v>217</v>
      </c>
    </row>
    <row r="90" spans="1:7" x14ac:dyDescent="0.2">
      <c r="A90" s="4" t="s">
        <v>218</v>
      </c>
      <c r="B90" s="4" t="s">
        <v>219</v>
      </c>
      <c r="C90" s="4" t="s">
        <v>220</v>
      </c>
      <c r="D90" s="7">
        <v>28.12</v>
      </c>
      <c r="E90" s="5" t="s">
        <v>68</v>
      </c>
      <c r="F90" s="4" t="s">
        <v>69</v>
      </c>
    </row>
    <row r="91" spans="1:7" x14ac:dyDescent="0.2">
      <c r="A91" s="4" t="s">
        <v>221</v>
      </c>
      <c r="B91" s="4" t="s">
        <v>222</v>
      </c>
      <c r="C91" s="4" t="s">
        <v>223</v>
      </c>
      <c r="D91" s="7">
        <v>50</v>
      </c>
      <c r="E91" s="5" t="s">
        <v>169</v>
      </c>
      <c r="F91" s="4" t="s">
        <v>170</v>
      </c>
    </row>
    <row r="92" spans="1:7" x14ac:dyDescent="0.2">
      <c r="A92" s="4" t="s">
        <v>224</v>
      </c>
      <c r="B92" s="4" t="s">
        <v>225</v>
      </c>
      <c r="C92" s="4" t="s">
        <v>226</v>
      </c>
      <c r="D92" s="7">
        <v>125</v>
      </c>
      <c r="E92" s="5" t="s">
        <v>227</v>
      </c>
      <c r="F92" s="4" t="s">
        <v>228</v>
      </c>
    </row>
    <row r="93" spans="1:7" x14ac:dyDescent="0.2">
      <c r="A93" s="4" t="s">
        <v>229</v>
      </c>
      <c r="B93" s="4" t="s">
        <v>230</v>
      </c>
      <c r="C93" s="4" t="s">
        <v>231</v>
      </c>
      <c r="D93" s="7">
        <v>202.5</v>
      </c>
      <c r="E93" s="5" t="s">
        <v>227</v>
      </c>
      <c r="F93" s="4" t="s">
        <v>228</v>
      </c>
    </row>
    <row r="94" spans="1:7" x14ac:dyDescent="0.2">
      <c r="A94" s="4" t="s">
        <v>232</v>
      </c>
      <c r="B94" s="4" t="s">
        <v>233</v>
      </c>
      <c r="C94" s="4" t="s">
        <v>234</v>
      </c>
      <c r="D94" s="7">
        <v>8.58</v>
      </c>
      <c r="E94" s="5" t="s">
        <v>235</v>
      </c>
      <c r="F94" s="4" t="s">
        <v>236</v>
      </c>
    </row>
    <row r="95" spans="1:7" x14ac:dyDescent="0.2">
      <c r="A95" s="4" t="s">
        <v>232</v>
      </c>
      <c r="B95" s="4" t="s">
        <v>233</v>
      </c>
      <c r="C95" s="4" t="s">
        <v>234</v>
      </c>
      <c r="D95" s="7">
        <v>22.99</v>
      </c>
      <c r="E95" s="5" t="s">
        <v>237</v>
      </c>
      <c r="F95" s="4" t="s">
        <v>238</v>
      </c>
    </row>
    <row r="96" spans="1:7" x14ac:dyDescent="0.2">
      <c r="A96" s="4" t="s">
        <v>334</v>
      </c>
      <c r="B96" s="4" t="s">
        <v>239</v>
      </c>
      <c r="C96" s="4" t="s">
        <v>240</v>
      </c>
      <c r="D96" s="7">
        <v>204.4</v>
      </c>
      <c r="E96" s="5" t="s">
        <v>241</v>
      </c>
      <c r="F96" s="4" t="s">
        <v>242</v>
      </c>
    </row>
    <row r="97" spans="1:25" x14ac:dyDescent="0.2">
      <c r="A97" s="4" t="s">
        <v>252</v>
      </c>
      <c r="B97" s="4"/>
      <c r="C97" s="4" t="s">
        <v>253</v>
      </c>
      <c r="D97" s="7">
        <v>71366.960000000006</v>
      </c>
      <c r="E97" s="5">
        <v>3111100</v>
      </c>
      <c r="F97" s="4" t="s">
        <v>243</v>
      </c>
    </row>
    <row r="98" spans="1:25" x14ac:dyDescent="0.2">
      <c r="A98" s="4" t="s">
        <v>252</v>
      </c>
      <c r="B98" s="4"/>
      <c r="C98" s="4" t="s">
        <v>254</v>
      </c>
      <c r="D98" s="7">
        <v>479.2</v>
      </c>
      <c r="E98" s="5">
        <v>3111110</v>
      </c>
      <c r="F98" s="4" t="s">
        <v>244</v>
      </c>
    </row>
    <row r="99" spans="1:25" x14ac:dyDescent="0.2">
      <c r="A99" s="4" t="s">
        <v>252</v>
      </c>
      <c r="B99" s="4"/>
      <c r="C99" s="4" t="s">
        <v>255</v>
      </c>
      <c r="D99" s="7">
        <v>3077.12</v>
      </c>
      <c r="E99" s="5">
        <v>3111130</v>
      </c>
      <c r="F99" s="4" t="s">
        <v>245</v>
      </c>
    </row>
    <row r="100" spans="1:25" x14ac:dyDescent="0.2">
      <c r="A100" s="4" t="s">
        <v>252</v>
      </c>
      <c r="B100" s="4"/>
      <c r="C100" s="4" t="s">
        <v>256</v>
      </c>
      <c r="D100" s="7">
        <v>2741.28</v>
      </c>
      <c r="E100" s="5">
        <v>3114110</v>
      </c>
      <c r="F100" s="4" t="s">
        <v>246</v>
      </c>
    </row>
    <row r="101" spans="1:25" x14ac:dyDescent="0.2">
      <c r="A101" s="4" t="s">
        <v>252</v>
      </c>
      <c r="B101" s="4"/>
      <c r="C101" s="4" t="s">
        <v>257</v>
      </c>
      <c r="D101" s="7">
        <v>931.43</v>
      </c>
      <c r="E101" s="5">
        <v>3114130</v>
      </c>
      <c r="F101" s="4" t="s">
        <v>247</v>
      </c>
    </row>
    <row r="102" spans="1:25" x14ac:dyDescent="0.2">
      <c r="A102" s="4" t="s">
        <v>252</v>
      </c>
      <c r="B102" s="4"/>
      <c r="C102" s="4" t="s">
        <v>258</v>
      </c>
      <c r="D102" s="7">
        <v>1701.99</v>
      </c>
      <c r="E102" s="5">
        <v>3114140</v>
      </c>
      <c r="F102" s="4" t="s">
        <v>248</v>
      </c>
    </row>
    <row r="103" spans="1:25" x14ac:dyDescent="0.2">
      <c r="A103" s="4" t="s">
        <v>252</v>
      </c>
      <c r="B103" s="4"/>
      <c r="C103" s="4" t="s">
        <v>259</v>
      </c>
      <c r="D103" s="7">
        <v>638.21</v>
      </c>
      <c r="E103" s="5">
        <v>3114150</v>
      </c>
      <c r="F103" s="4" t="s">
        <v>249</v>
      </c>
    </row>
    <row r="104" spans="1:25" x14ac:dyDescent="0.2">
      <c r="A104" s="4" t="s">
        <v>252</v>
      </c>
      <c r="B104" s="4"/>
      <c r="C104" s="4" t="s">
        <v>260</v>
      </c>
      <c r="D104" s="7">
        <v>11332.96</v>
      </c>
      <c r="E104" s="5">
        <v>3132100</v>
      </c>
      <c r="F104" s="4" t="s">
        <v>250</v>
      </c>
    </row>
    <row r="105" spans="1:25" x14ac:dyDescent="0.2">
      <c r="A105" s="4" t="s">
        <v>252</v>
      </c>
      <c r="B105" s="4"/>
      <c r="C105" s="4" t="s">
        <v>261</v>
      </c>
      <c r="D105" s="7">
        <v>2717.97</v>
      </c>
      <c r="E105" s="5">
        <v>3212100</v>
      </c>
      <c r="F105" s="4" t="s">
        <v>251</v>
      </c>
    </row>
    <row r="106" spans="1:25" x14ac:dyDescent="0.2">
      <c r="A106" s="8" t="s">
        <v>322</v>
      </c>
      <c r="B106" s="9"/>
      <c r="C106" s="8" t="s">
        <v>320</v>
      </c>
      <c r="D106" s="10">
        <v>3900</v>
      </c>
      <c r="E106" s="11">
        <v>3121230</v>
      </c>
      <c r="F106" s="8" t="s">
        <v>321</v>
      </c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</row>
    <row r="107" spans="1:25" x14ac:dyDescent="0.2">
      <c r="A107" s="4" t="s">
        <v>262</v>
      </c>
      <c r="B107" s="4"/>
      <c r="C107" s="4" t="s">
        <v>262</v>
      </c>
      <c r="D107" s="7">
        <v>75</v>
      </c>
      <c r="E107" s="5">
        <v>3211100</v>
      </c>
      <c r="F107" s="4" t="s">
        <v>263</v>
      </c>
    </row>
    <row r="108" spans="1:25" x14ac:dyDescent="0.2">
      <c r="A108" s="4" t="s">
        <v>264</v>
      </c>
      <c r="B108" s="4"/>
      <c r="C108" s="4"/>
      <c r="D108" s="7">
        <v>512</v>
      </c>
      <c r="E108" s="5">
        <v>3721270</v>
      </c>
      <c r="F108" s="4" t="s">
        <v>265</v>
      </c>
      <c r="H108" s="6"/>
    </row>
    <row r="109" spans="1:25" x14ac:dyDescent="0.2">
      <c r="A109" s="4" t="s">
        <v>266</v>
      </c>
      <c r="B109" s="13">
        <v>48491123992</v>
      </c>
      <c r="C109" s="4" t="s">
        <v>267</v>
      </c>
      <c r="D109" s="7">
        <f>1.55+5.05</f>
        <v>6.6</v>
      </c>
      <c r="E109" s="5">
        <v>3222400</v>
      </c>
      <c r="F109" s="4" t="s">
        <v>123</v>
      </c>
    </row>
    <row r="110" spans="1:25" x14ac:dyDescent="0.2">
      <c r="A110" s="4" t="s">
        <v>268</v>
      </c>
      <c r="B110" s="13">
        <v>66089976432</v>
      </c>
      <c r="C110" s="4" t="s">
        <v>338</v>
      </c>
      <c r="D110" s="7">
        <f>62.42+75.56+7.98+160.7+48.71+62.73+80.42+7.89+99.56+17.78+13.21+139.33+75.9+52.18+27.42+40+5.26+88.31+10</f>
        <v>1075.3599999999999</v>
      </c>
      <c r="E110" s="5">
        <v>3222400</v>
      </c>
      <c r="F110" s="4" t="s">
        <v>123</v>
      </c>
    </row>
    <row r="111" spans="1:25" x14ac:dyDescent="0.2">
      <c r="A111" s="4" t="s">
        <v>309</v>
      </c>
      <c r="B111" s="13">
        <v>20670072864</v>
      </c>
      <c r="C111" s="4" t="s">
        <v>300</v>
      </c>
      <c r="D111" s="7">
        <f>11+11+11+11</f>
        <v>44</v>
      </c>
      <c r="E111" s="5">
        <v>3221600</v>
      </c>
      <c r="F111" s="4" t="s">
        <v>15</v>
      </c>
    </row>
    <row r="112" spans="1:25" x14ac:dyDescent="0.2">
      <c r="A112" s="4" t="s">
        <v>269</v>
      </c>
      <c r="B112" s="13">
        <v>46556562723</v>
      </c>
      <c r="C112" s="4" t="s">
        <v>270</v>
      </c>
      <c r="D112" s="7">
        <f>46.27+61.75</f>
        <v>108.02000000000001</v>
      </c>
      <c r="E112" s="5">
        <v>3222960</v>
      </c>
      <c r="F112" s="4" t="s">
        <v>236</v>
      </c>
    </row>
    <row r="113" spans="1:6" x14ac:dyDescent="0.2">
      <c r="A113" s="4" t="s">
        <v>271</v>
      </c>
      <c r="B113" s="13">
        <v>29471249755</v>
      </c>
      <c r="C113" s="4" t="s">
        <v>272</v>
      </c>
      <c r="D113" s="7">
        <f>111.15+32.93+18.97+66.4+20.97+52.31</f>
        <v>302.73</v>
      </c>
      <c r="E113" s="5">
        <v>3222960</v>
      </c>
      <c r="F113" s="4" t="s">
        <v>236</v>
      </c>
    </row>
    <row r="114" spans="1:6" x14ac:dyDescent="0.2">
      <c r="A114" s="4" t="s">
        <v>310</v>
      </c>
      <c r="B114" s="13">
        <v>19595906141</v>
      </c>
      <c r="C114" s="4" t="s">
        <v>291</v>
      </c>
      <c r="D114" s="7">
        <v>22.8</v>
      </c>
      <c r="E114" s="5">
        <v>3222400</v>
      </c>
      <c r="F114" s="4" t="s">
        <v>123</v>
      </c>
    </row>
    <row r="115" spans="1:6" x14ac:dyDescent="0.2">
      <c r="A115" s="4" t="s">
        <v>314</v>
      </c>
      <c r="B115" s="13">
        <v>66548420466</v>
      </c>
      <c r="C115" s="4" t="s">
        <v>315</v>
      </c>
      <c r="D115" s="7">
        <v>0.9</v>
      </c>
      <c r="E115" s="5">
        <v>3222400</v>
      </c>
      <c r="F115" s="4" t="s">
        <v>123</v>
      </c>
    </row>
    <row r="116" spans="1:6" x14ac:dyDescent="0.2">
      <c r="A116" s="4" t="s">
        <v>273</v>
      </c>
      <c r="B116" s="13">
        <v>30098672140</v>
      </c>
      <c r="C116" s="4" t="s">
        <v>274</v>
      </c>
      <c r="D116" s="7">
        <f>45.34+91.83</f>
        <v>137.17000000000002</v>
      </c>
      <c r="E116" s="5">
        <v>3222960</v>
      </c>
      <c r="F116" s="4" t="s">
        <v>236</v>
      </c>
    </row>
    <row r="117" spans="1:6" x14ac:dyDescent="0.2">
      <c r="A117" s="4" t="s">
        <v>275</v>
      </c>
      <c r="B117" s="13">
        <v>18959943106</v>
      </c>
      <c r="C117" s="4" t="s">
        <v>276</v>
      </c>
      <c r="D117" s="7">
        <f>2.57+7.27+5.84+41.68</f>
        <v>57.36</v>
      </c>
      <c r="E117" s="5">
        <v>3221600</v>
      </c>
      <c r="F117" s="4" t="s">
        <v>15</v>
      </c>
    </row>
    <row r="118" spans="1:6" x14ac:dyDescent="0.2">
      <c r="A118" s="4" t="s">
        <v>268</v>
      </c>
      <c r="B118" s="13">
        <v>66089976432</v>
      </c>
      <c r="C118" s="4" t="s">
        <v>338</v>
      </c>
      <c r="D118" s="7">
        <f>13.93+18.16+10.17+25.97+2.88+26.51+6.78+1.99+7.08+0.3+13.9</f>
        <v>127.67</v>
      </c>
      <c r="E118" s="5">
        <v>3221600</v>
      </c>
      <c r="F118" s="4" t="s">
        <v>15</v>
      </c>
    </row>
    <row r="119" spans="1:6" x14ac:dyDescent="0.2">
      <c r="A119" s="4" t="s">
        <v>318</v>
      </c>
      <c r="B119" s="13">
        <v>43148944976</v>
      </c>
      <c r="C119" s="4" t="s">
        <v>319</v>
      </c>
      <c r="D119" s="7">
        <v>64</v>
      </c>
      <c r="E119" s="5">
        <v>3222400</v>
      </c>
      <c r="F119" s="4" t="s">
        <v>123</v>
      </c>
    </row>
    <row r="120" spans="1:6" x14ac:dyDescent="0.2">
      <c r="A120" s="4" t="s">
        <v>307</v>
      </c>
      <c r="B120" s="13" t="s">
        <v>311</v>
      </c>
      <c r="C120" s="4" t="s">
        <v>308</v>
      </c>
      <c r="D120" s="7">
        <f>16.82</f>
        <v>16.82</v>
      </c>
      <c r="E120" s="5">
        <v>3222960</v>
      </c>
      <c r="F120" s="4" t="s">
        <v>236</v>
      </c>
    </row>
    <row r="121" spans="1:6" x14ac:dyDescent="0.2">
      <c r="A121" s="4" t="s">
        <v>277</v>
      </c>
      <c r="B121" s="13">
        <v>46108893754</v>
      </c>
      <c r="C121" s="4" t="s">
        <v>278</v>
      </c>
      <c r="D121" s="7">
        <f>8.08+7.96</f>
        <v>16.04</v>
      </c>
      <c r="E121" s="5">
        <v>3221600</v>
      </c>
      <c r="F121" s="4" t="s">
        <v>15</v>
      </c>
    </row>
    <row r="122" spans="1:6" x14ac:dyDescent="0.2">
      <c r="A122" s="14" t="s">
        <v>312</v>
      </c>
      <c r="B122" s="15">
        <v>66498917936</v>
      </c>
      <c r="C122" s="14" t="s">
        <v>313</v>
      </c>
      <c r="D122" s="16">
        <v>10.3</v>
      </c>
      <c r="E122" s="14">
        <v>3221600</v>
      </c>
      <c r="F122" s="14" t="s">
        <v>15</v>
      </c>
    </row>
    <row r="123" spans="1:6" s="22" customFormat="1" x14ac:dyDescent="0.2">
      <c r="A123" s="17" t="s">
        <v>316</v>
      </c>
      <c r="B123" s="18">
        <v>62226620908</v>
      </c>
      <c r="C123" s="19" t="s">
        <v>317</v>
      </c>
      <c r="D123" s="20">
        <f>22.23+8.86</f>
        <v>31.09</v>
      </c>
      <c r="E123" s="21">
        <v>3222400</v>
      </c>
      <c r="F123" s="17" t="s">
        <v>123</v>
      </c>
    </row>
    <row r="124" spans="1:6" x14ac:dyDescent="0.2">
      <c r="A124" s="14" t="s">
        <v>316</v>
      </c>
      <c r="B124" s="15">
        <v>62226620908</v>
      </c>
      <c r="C124" s="14" t="s">
        <v>317</v>
      </c>
      <c r="D124" s="14">
        <v>6.24</v>
      </c>
      <c r="E124" s="14">
        <v>3221600</v>
      </c>
      <c r="F124" s="14" t="s">
        <v>15</v>
      </c>
    </row>
    <row r="125" spans="1:6" x14ac:dyDescent="0.2">
      <c r="A125" s="14" t="s">
        <v>277</v>
      </c>
      <c r="B125" s="15">
        <v>46108893754</v>
      </c>
      <c r="C125" s="14" t="s">
        <v>278</v>
      </c>
      <c r="D125" s="14">
        <f>30.04+23.64+72.53</f>
        <v>126.21000000000001</v>
      </c>
      <c r="E125" s="14">
        <v>3222400</v>
      </c>
      <c r="F125" s="14" t="s">
        <v>123</v>
      </c>
    </row>
    <row r="126" spans="1:6" x14ac:dyDescent="0.2">
      <c r="A126" s="14" t="s">
        <v>287</v>
      </c>
      <c r="B126" s="15" t="s">
        <v>288</v>
      </c>
      <c r="C126" s="14" t="s">
        <v>289</v>
      </c>
      <c r="D126" s="14">
        <v>19.55</v>
      </c>
      <c r="E126" s="14">
        <v>3221600</v>
      </c>
      <c r="F126" s="14" t="s">
        <v>15</v>
      </c>
    </row>
    <row r="127" spans="1:6" x14ac:dyDescent="0.2">
      <c r="A127" s="14" t="s">
        <v>146</v>
      </c>
      <c r="B127" s="15">
        <v>95970838122</v>
      </c>
      <c r="C127" s="14" t="s">
        <v>279</v>
      </c>
      <c r="D127" s="14">
        <f>60.03</f>
        <v>60.03</v>
      </c>
      <c r="E127" s="14">
        <v>3222400</v>
      </c>
      <c r="F127" s="14" t="s">
        <v>123</v>
      </c>
    </row>
    <row r="128" spans="1:6" x14ac:dyDescent="0.2">
      <c r="A128" s="14" t="s">
        <v>280</v>
      </c>
      <c r="B128" s="15">
        <v>92510683607</v>
      </c>
      <c r="C128" s="14" t="s">
        <v>281</v>
      </c>
      <c r="D128" s="14">
        <f>12.62+79.27+15.44+40.61+54.52+7.11+39.8+10.46</f>
        <v>259.83</v>
      </c>
      <c r="E128" s="14">
        <v>3222400</v>
      </c>
      <c r="F128" s="14" t="s">
        <v>123</v>
      </c>
    </row>
    <row r="129" spans="1:6" x14ac:dyDescent="0.2">
      <c r="A129" s="14" t="s">
        <v>290</v>
      </c>
      <c r="B129" s="15">
        <v>81547609838</v>
      </c>
      <c r="C129" s="14" t="s">
        <v>291</v>
      </c>
      <c r="D129" s="16">
        <f>45+25</f>
        <v>70</v>
      </c>
      <c r="E129" s="14">
        <v>3222400</v>
      </c>
      <c r="F129" s="14" t="s">
        <v>123</v>
      </c>
    </row>
    <row r="130" spans="1:6" x14ac:dyDescent="0.2">
      <c r="A130" s="14" t="s">
        <v>280</v>
      </c>
      <c r="B130" s="15">
        <v>92510683607</v>
      </c>
      <c r="C130" s="14" t="s">
        <v>281</v>
      </c>
      <c r="D130" s="14">
        <f>2.48+2.38</f>
        <v>4.8599999999999994</v>
      </c>
      <c r="E130" s="14">
        <v>3222400</v>
      </c>
      <c r="F130" s="14" t="s">
        <v>15</v>
      </c>
    </row>
    <row r="131" spans="1:6" x14ac:dyDescent="0.2">
      <c r="A131" s="14" t="s">
        <v>282</v>
      </c>
      <c r="B131" s="15">
        <v>43416900320</v>
      </c>
      <c r="C131" s="14" t="s">
        <v>283</v>
      </c>
      <c r="D131" s="16">
        <f>29+8+45.2+12</f>
        <v>94.2</v>
      </c>
      <c r="E131" s="14">
        <v>3222960</v>
      </c>
      <c r="F131" s="14" t="s">
        <v>236</v>
      </c>
    </row>
    <row r="132" spans="1:6" x14ac:dyDescent="0.2">
      <c r="A132" s="14" t="s">
        <v>284</v>
      </c>
      <c r="B132" s="15">
        <v>99464277208</v>
      </c>
      <c r="C132" s="14" t="s">
        <v>285</v>
      </c>
      <c r="D132" s="16">
        <v>50</v>
      </c>
      <c r="E132" s="14">
        <v>3294100</v>
      </c>
      <c r="F132" s="14" t="s">
        <v>286</v>
      </c>
    </row>
    <row r="133" spans="1:6" x14ac:dyDescent="0.2">
      <c r="A133" s="14" t="s">
        <v>292</v>
      </c>
      <c r="B133" s="15">
        <v>60959154399</v>
      </c>
      <c r="C133" s="14" t="s">
        <v>293</v>
      </c>
      <c r="D133" s="14">
        <f>203.04+152.06+159.96+29.99+77.47</f>
        <v>622.5200000000001</v>
      </c>
      <c r="E133" s="14">
        <v>3222960</v>
      </c>
      <c r="F133" s="14" t="s">
        <v>236</v>
      </c>
    </row>
    <row r="134" spans="1:6" x14ac:dyDescent="0.2">
      <c r="A134" s="14" t="s">
        <v>294</v>
      </c>
      <c r="B134" s="15">
        <v>66107665439</v>
      </c>
      <c r="C134" s="14" t="s">
        <v>295</v>
      </c>
      <c r="D134" s="14">
        <v>16.579999999999998</v>
      </c>
      <c r="E134" s="14">
        <v>3222960</v>
      </c>
      <c r="F134" s="14" t="s">
        <v>236</v>
      </c>
    </row>
    <row r="135" spans="1:6" x14ac:dyDescent="0.2">
      <c r="A135" s="14" t="s">
        <v>296</v>
      </c>
      <c r="B135" s="15">
        <v>94859931663</v>
      </c>
      <c r="C135" s="14" t="s">
        <v>297</v>
      </c>
      <c r="D135" s="14">
        <f>195.2+115.94+113.44</f>
        <v>424.58</v>
      </c>
      <c r="E135" s="14">
        <v>3222960</v>
      </c>
      <c r="F135" s="14" t="s">
        <v>236</v>
      </c>
    </row>
    <row r="136" spans="1:6" x14ac:dyDescent="0.2">
      <c r="A136" s="14" t="s">
        <v>298</v>
      </c>
      <c r="B136" s="15">
        <v>96018002544</v>
      </c>
      <c r="C136" s="14" t="s">
        <v>299</v>
      </c>
      <c r="D136" s="14">
        <v>69.92</v>
      </c>
      <c r="E136" s="14">
        <v>3222960</v>
      </c>
      <c r="F136" s="14" t="s">
        <v>236</v>
      </c>
    </row>
    <row r="137" spans="1:6" x14ac:dyDescent="0.2">
      <c r="A137" s="14" t="s">
        <v>301</v>
      </c>
      <c r="B137" s="15">
        <v>49699760759</v>
      </c>
      <c r="C137" s="14" t="s">
        <v>302</v>
      </c>
      <c r="D137" s="16">
        <v>77.099999999999994</v>
      </c>
      <c r="E137" s="14">
        <v>3222960</v>
      </c>
      <c r="F137" s="14" t="s">
        <v>236</v>
      </c>
    </row>
    <row r="138" spans="1:6" x14ac:dyDescent="0.2">
      <c r="A138" s="14" t="s">
        <v>303</v>
      </c>
      <c r="B138" s="15">
        <v>48977067109</v>
      </c>
      <c r="C138" s="14" t="s">
        <v>304</v>
      </c>
      <c r="D138" s="16">
        <v>8</v>
      </c>
      <c r="E138" s="14">
        <v>3222960</v>
      </c>
      <c r="F138" s="14" t="s">
        <v>236</v>
      </c>
    </row>
    <row r="139" spans="1:6" x14ac:dyDescent="0.2">
      <c r="A139" s="14" t="s">
        <v>305</v>
      </c>
      <c r="B139" s="15">
        <v>96913143663</v>
      </c>
      <c r="C139" s="14" t="s">
        <v>306</v>
      </c>
      <c r="D139" s="16">
        <v>101.2</v>
      </c>
      <c r="E139" s="14">
        <v>3222960</v>
      </c>
      <c r="F139" s="14" t="s">
        <v>236</v>
      </c>
    </row>
    <row r="140" spans="1:6" x14ac:dyDescent="0.2">
      <c r="A140" s="14" t="s">
        <v>326</v>
      </c>
      <c r="B140" s="15">
        <v>57500462912</v>
      </c>
      <c r="C140" s="14" t="s">
        <v>327</v>
      </c>
      <c r="D140" s="16">
        <f>19+7.7+17.9+7.7</f>
        <v>52.3</v>
      </c>
      <c r="E140" s="5" t="s">
        <v>84</v>
      </c>
      <c r="F140" s="4" t="s">
        <v>85</v>
      </c>
    </row>
    <row r="141" spans="1:6" x14ac:dyDescent="0.2">
      <c r="A141" s="14" t="s">
        <v>328</v>
      </c>
      <c r="B141" s="15">
        <v>83097767588</v>
      </c>
      <c r="C141" s="14" t="s">
        <v>329</v>
      </c>
      <c r="D141" s="16">
        <f>2+0.6</f>
        <v>2.6</v>
      </c>
      <c r="E141" s="5" t="s">
        <v>84</v>
      </c>
      <c r="F141" s="14" t="s">
        <v>85</v>
      </c>
    </row>
    <row r="142" spans="1:6" x14ac:dyDescent="0.2">
      <c r="A142" s="14" t="s">
        <v>330</v>
      </c>
      <c r="B142" s="15">
        <v>99121120044</v>
      </c>
      <c r="C142" s="14" t="s">
        <v>331</v>
      </c>
      <c r="D142" s="16">
        <f>4+8+17.5+8</f>
        <v>37.5</v>
      </c>
      <c r="E142" s="14">
        <v>3722980</v>
      </c>
      <c r="F142" s="14" t="s">
        <v>85</v>
      </c>
    </row>
    <row r="143" spans="1:6" x14ac:dyDescent="0.2">
      <c r="A143" s="14" t="s">
        <v>131</v>
      </c>
      <c r="B143" s="15">
        <v>27759560625</v>
      </c>
      <c r="C143" s="14" t="s">
        <v>332</v>
      </c>
      <c r="D143" s="16">
        <f>9+103.69</f>
        <v>112.69</v>
      </c>
      <c r="E143" s="14">
        <v>3722980</v>
      </c>
      <c r="F143" s="14" t="s">
        <v>85</v>
      </c>
    </row>
    <row r="144" spans="1:6" x14ac:dyDescent="0.2">
      <c r="A144" s="14" t="s">
        <v>316</v>
      </c>
      <c r="B144" s="15">
        <v>62226620908</v>
      </c>
      <c r="C144" s="14" t="s">
        <v>317</v>
      </c>
      <c r="D144" s="16">
        <v>4.49</v>
      </c>
      <c r="E144" s="14">
        <v>3722980</v>
      </c>
      <c r="F144" s="14" t="s">
        <v>85</v>
      </c>
    </row>
    <row r="145" spans="1:6" x14ac:dyDescent="0.2">
      <c r="A145" s="14" t="s">
        <v>323</v>
      </c>
      <c r="B145" s="15"/>
      <c r="C145" s="14" t="s">
        <v>324</v>
      </c>
      <c r="D145" s="16">
        <v>530</v>
      </c>
      <c r="E145" s="14">
        <v>2761100</v>
      </c>
      <c r="F145" s="14" t="s">
        <v>325</v>
      </c>
    </row>
    <row r="146" spans="1:6" x14ac:dyDescent="0.2">
      <c r="A146" s="14" t="s">
        <v>333</v>
      </c>
      <c r="B146" s="15"/>
      <c r="C146" s="14"/>
      <c r="D146" s="16">
        <v>9</v>
      </c>
      <c r="E146" s="14">
        <v>3722980</v>
      </c>
      <c r="F146" s="14" t="s">
        <v>85</v>
      </c>
    </row>
    <row r="147" spans="1:6" s="23" customFormat="1" x14ac:dyDescent="0.2">
      <c r="A147" s="24"/>
      <c r="B147" s="24"/>
      <c r="C147" s="24" t="s">
        <v>337</v>
      </c>
      <c r="D147" s="25">
        <f>SUM(D8:D146)</f>
        <v>121621.52000000005</v>
      </c>
      <c r="E147" s="24"/>
      <c r="F147" s="24"/>
    </row>
  </sheetData>
  <mergeCells count="5">
    <mergeCell ref="A1:F1"/>
    <mergeCell ref="A2:F2"/>
    <mergeCell ref="A3:F3"/>
    <mergeCell ref="A4:F4"/>
    <mergeCell ref="A6:F6"/>
  </mergeCells>
  <pageMargins left="0.7" right="0.7" top="0.75" bottom="0.75" header="0.3" footer="0.3"/>
  <pageSetup paperSize="9" scale="76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Vidović</dc:creator>
  <cp:lastModifiedBy>Marina Vidović</cp:lastModifiedBy>
  <cp:lastPrinted>2026-05-27T11:53:17Z</cp:lastPrinted>
  <dcterms:created xsi:type="dcterms:W3CDTF">2026-05-21T09:53:17Z</dcterms:created>
  <dcterms:modified xsi:type="dcterms:W3CDTF">2026-05-27T11:53:22Z</dcterms:modified>
</cp:coreProperties>
</file>